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95" windowWidth="19440" windowHeight="11760"/>
  </bookViews>
  <sheets>
    <sheet name="ФСР" sheetId="1" r:id="rId1"/>
  </sheets>
  <definedNames>
    <definedName name="_xlnm._FilterDatabase" localSheetId="0" hidden="1">ФСР!$A$4:$M$52</definedName>
    <definedName name="_xlnm.Print_Titles" localSheetId="0">ФСР!$3:$4</definedName>
    <definedName name="Регионы">#REF!</definedName>
  </definedNames>
  <calcPr calcId="144525"/>
</workbook>
</file>

<file path=xl/calcChain.xml><?xml version="1.0" encoding="utf-8"?>
<calcChain xmlns="http://schemas.openxmlformats.org/spreadsheetml/2006/main">
  <c r="G45" i="1" l="1"/>
  <c r="E45" i="1"/>
  <c r="F45" i="1"/>
  <c r="J17" i="1" l="1"/>
  <c r="I17" i="1"/>
  <c r="H17" i="1"/>
  <c r="G16" i="1"/>
  <c r="F16" i="1"/>
  <c r="H11" i="1" l="1"/>
  <c r="I11" i="1"/>
  <c r="J11" i="1"/>
  <c r="K11" i="1"/>
  <c r="D45" i="1" l="1"/>
  <c r="D5" i="1"/>
  <c r="D16" i="1" l="1"/>
  <c r="L45" i="1" l="1"/>
  <c r="M45" i="1"/>
  <c r="I48" i="1"/>
  <c r="H48" i="1"/>
  <c r="J48" i="1"/>
  <c r="K48" i="1"/>
  <c r="G32" i="1" l="1"/>
  <c r="G25" i="1"/>
  <c r="G20" i="1"/>
  <c r="G5" i="1"/>
  <c r="K28" i="1"/>
  <c r="J28" i="1"/>
  <c r="H28" i="1"/>
  <c r="I28" i="1"/>
  <c r="D25" i="1"/>
  <c r="K9" i="1"/>
  <c r="H51" i="1"/>
  <c r="H50" i="1"/>
  <c r="H47" i="1"/>
  <c r="H46" i="1"/>
  <c r="H44" i="1"/>
  <c r="H43" i="1"/>
  <c r="H42" i="1"/>
  <c r="H40" i="1"/>
  <c r="H39" i="1"/>
  <c r="H37" i="1"/>
  <c r="H36" i="1"/>
  <c r="H35" i="1"/>
  <c r="H34" i="1"/>
  <c r="H33" i="1"/>
  <c r="H31" i="1"/>
  <c r="H29" i="1"/>
  <c r="H27" i="1"/>
  <c r="H26" i="1"/>
  <c r="H24" i="1"/>
  <c r="H23" i="1"/>
  <c r="H22" i="1"/>
  <c r="H21" i="1"/>
  <c r="H19" i="1"/>
  <c r="H18" i="1"/>
  <c r="H15" i="1"/>
  <c r="H7" i="1" l="1"/>
  <c r="H8" i="1"/>
  <c r="H9" i="1"/>
  <c r="H10" i="1"/>
  <c r="H12" i="1"/>
  <c r="H13" i="1"/>
  <c r="H6" i="1"/>
  <c r="F49" i="1" l="1"/>
  <c r="F41" i="1"/>
  <c r="F38" i="1"/>
  <c r="F32" i="1"/>
  <c r="F30" i="1"/>
  <c r="F25" i="1"/>
  <c r="F20" i="1"/>
  <c r="F14" i="1"/>
  <c r="F5" i="1"/>
  <c r="F52" i="1" l="1"/>
  <c r="D14" i="1"/>
  <c r="G30" i="1" l="1"/>
  <c r="L41" i="1"/>
  <c r="J23" i="1"/>
  <c r="K46" i="1"/>
  <c r="M20" i="1"/>
  <c r="M25" i="1"/>
  <c r="M32" i="1"/>
  <c r="M41" i="1"/>
  <c r="K8" i="1"/>
  <c r="K34" i="1"/>
  <c r="L5" i="1"/>
  <c r="L14" i="1"/>
  <c r="L25" i="1"/>
  <c r="L20" i="1"/>
  <c r="K37" i="1"/>
  <c r="G49" i="1"/>
  <c r="M30" i="1"/>
  <c r="K39" i="1"/>
  <c r="K51" i="1"/>
  <c r="K50" i="1"/>
  <c r="K47" i="1"/>
  <c r="K44" i="1"/>
  <c r="K43" i="1"/>
  <c r="K42" i="1"/>
  <c r="K40" i="1"/>
  <c r="K36" i="1"/>
  <c r="K35" i="1"/>
  <c r="K33" i="1"/>
  <c r="K31" i="1"/>
  <c r="K29" i="1"/>
  <c r="K27" i="1"/>
  <c r="K26" i="1"/>
  <c r="K24" i="1"/>
  <c r="K22" i="1"/>
  <c r="K21" i="1"/>
  <c r="K19" i="1"/>
  <c r="K18" i="1"/>
  <c r="K15" i="1"/>
  <c r="K13" i="1"/>
  <c r="K12" i="1"/>
  <c r="K10" i="1"/>
  <c r="K7" i="1"/>
  <c r="K6" i="1"/>
  <c r="M5" i="1"/>
  <c r="J6" i="1"/>
  <c r="J7" i="1"/>
  <c r="J9" i="1"/>
  <c r="J10" i="1"/>
  <c r="J12" i="1"/>
  <c r="E14" i="1"/>
  <c r="G14" i="1"/>
  <c r="M14" i="1"/>
  <c r="J15" i="1"/>
  <c r="L16" i="1"/>
  <c r="M16" i="1"/>
  <c r="J18" i="1"/>
  <c r="J19" i="1"/>
  <c r="J21" i="1"/>
  <c r="J22" i="1"/>
  <c r="J26" i="1"/>
  <c r="J27" i="1"/>
  <c r="J29" i="1"/>
  <c r="L30" i="1"/>
  <c r="L32" i="1"/>
  <c r="J33" i="1"/>
  <c r="J34" i="1"/>
  <c r="J35" i="1"/>
  <c r="J36" i="1"/>
  <c r="G38" i="1"/>
  <c r="L38" i="1"/>
  <c r="M38" i="1"/>
  <c r="J39" i="1"/>
  <c r="J40" i="1"/>
  <c r="G41" i="1"/>
  <c r="J42" i="1"/>
  <c r="J43" i="1"/>
  <c r="J44" i="1"/>
  <c r="J47" i="1"/>
  <c r="L49" i="1"/>
  <c r="M49" i="1"/>
  <c r="J50" i="1"/>
  <c r="J51" i="1"/>
  <c r="L52" i="1" l="1"/>
  <c r="M52" i="1"/>
  <c r="I6" i="1"/>
  <c r="J32" i="1"/>
  <c r="J24" i="1"/>
  <c r="J13" i="1"/>
  <c r="K23" i="1"/>
  <c r="J46" i="1"/>
  <c r="K45" i="1"/>
  <c r="K5" i="1"/>
  <c r="J37" i="1"/>
  <c r="J31" i="1"/>
  <c r="J8" i="1"/>
  <c r="J49" i="1"/>
  <c r="K41" i="1"/>
  <c r="J38" i="1"/>
  <c r="K30" i="1"/>
  <c r="K25" i="1"/>
  <c r="J20" i="1"/>
  <c r="K16" i="1"/>
  <c r="K14" i="1"/>
  <c r="J14" i="1"/>
  <c r="K49" i="1"/>
  <c r="J41" i="1"/>
  <c r="K38" i="1"/>
  <c r="J30" i="1"/>
  <c r="J25" i="1"/>
  <c r="K20" i="1"/>
  <c r="J16" i="1"/>
  <c r="E38" i="1"/>
  <c r="E49" i="1"/>
  <c r="E16" i="1"/>
  <c r="E41" i="1"/>
  <c r="E5" i="1"/>
  <c r="E20" i="1"/>
  <c r="E30" i="1"/>
  <c r="E32" i="1"/>
  <c r="E25" i="1"/>
  <c r="I18" i="1"/>
  <c r="G52" i="1" l="1"/>
  <c r="E52" i="1"/>
  <c r="K32" i="1"/>
  <c r="I50" i="1"/>
  <c r="I7" i="1"/>
  <c r="I10" i="1"/>
  <c r="I15" i="1"/>
  <c r="I9" i="1"/>
  <c r="I36" i="1"/>
  <c r="I12" i="1"/>
  <c r="I34" i="1"/>
  <c r="I8" i="1"/>
  <c r="J45" i="1"/>
  <c r="J5" i="1"/>
  <c r="D49" i="1"/>
  <c r="I49" i="1" s="1"/>
  <c r="I51" i="1"/>
  <c r="J52" i="1" l="1"/>
  <c r="I22" i="1"/>
  <c r="I23" i="1"/>
  <c r="I14" i="1"/>
  <c r="I33" i="1"/>
  <c r="I39" i="1"/>
  <c r="I42" i="1"/>
  <c r="D41" i="1"/>
  <c r="I41" i="1" s="1"/>
  <c r="I44" i="1"/>
  <c r="D20" i="1"/>
  <c r="I20" i="1" s="1"/>
  <c r="I46" i="1"/>
  <c r="I26" i="1"/>
  <c r="I31" i="1"/>
  <c r="I43" i="1"/>
  <c r="I24" i="1"/>
  <c r="I37" i="1"/>
  <c r="I27" i="1"/>
  <c r="I47" i="1"/>
  <c r="I45" i="1"/>
  <c r="D30" i="1"/>
  <c r="I19" i="1"/>
  <c r="D32" i="1"/>
  <c r="H14" i="1"/>
  <c r="I35" i="1"/>
  <c r="I21" i="1"/>
  <c r="I13" i="1"/>
  <c r="K52" i="1"/>
  <c r="H49" i="1"/>
  <c r="H41" i="1" l="1"/>
  <c r="H20" i="1"/>
  <c r="H45" i="1"/>
  <c r="I32" i="1"/>
  <c r="H32" i="1"/>
  <c r="I40" i="1"/>
  <c r="D38" i="1"/>
  <c r="D52" i="1" s="1"/>
  <c r="I30" i="1"/>
  <c r="H30" i="1"/>
  <c r="I16" i="1"/>
  <c r="H16" i="1"/>
  <c r="H5" i="1"/>
  <c r="I5" i="1"/>
  <c r="I29" i="1"/>
  <c r="I25" i="1" l="1"/>
  <c r="H25" i="1"/>
  <c r="I38" i="1"/>
  <c r="H38" i="1"/>
  <c r="H52" i="1" l="1"/>
  <c r="I52" i="1"/>
</calcChain>
</file>

<file path=xl/sharedStrings.xml><?xml version="1.0" encoding="utf-8"?>
<sst xmlns="http://schemas.openxmlformats.org/spreadsheetml/2006/main" count="169" uniqueCount="87">
  <si>
    <t>ИТОГО:</t>
  </si>
  <si>
    <t>03</t>
  </si>
  <si>
    <t>14</t>
  </si>
  <si>
    <t>02</t>
  </si>
  <si>
    <t>Иные дотации</t>
  </si>
  <si>
    <t>01</t>
  </si>
  <si>
    <t>Дотации на выравнивание бюджетной обеспеченности субъектов Российской Федерации и муниципальных образований</t>
  </si>
  <si>
    <t/>
  </si>
  <si>
    <t>Межбюджетные трансферты общего характера бюджетам бюджетной системы Российской Федерации</t>
  </si>
  <si>
    <t>13</t>
  </si>
  <si>
    <t>04</t>
  </si>
  <si>
    <t>12</t>
  </si>
  <si>
    <t>05</t>
  </si>
  <si>
    <t>11</t>
  </si>
  <si>
    <t>Массовый спорт</t>
  </si>
  <si>
    <t>Физическая культура</t>
  </si>
  <si>
    <t>Физическая культура и спорт</t>
  </si>
  <si>
    <t>06</t>
  </si>
  <si>
    <t>10</t>
  </si>
  <si>
    <t>Другие вопросы в области социальной политики</t>
  </si>
  <si>
    <t>Охрана семьи и детства</t>
  </si>
  <si>
    <t>Пенсионное обеспечение</t>
  </si>
  <si>
    <t>Социальная политика</t>
  </si>
  <si>
    <t>09</t>
  </si>
  <si>
    <t>08</t>
  </si>
  <si>
    <t>Другие вопросы в области культуры, кинематографии</t>
  </si>
  <si>
    <t>Культура</t>
  </si>
  <si>
    <t>Культура, кинематография</t>
  </si>
  <si>
    <t>07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</si>
  <si>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</si>
  <si>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</si>
  <si>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</si>
  <si>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</si>
  <si>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</si>
  <si>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</si>
  <si>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</si>
  <si>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</si>
  <si>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</si>
  <si>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</si>
  <si>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</si>
  <si>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</si>
  <si>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</si>
  <si>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</si>
  <si>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</si>
  <si>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</si>
  <si>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</si>
  <si>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</si>
  <si>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</si>
  <si>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</si>
  <si>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</si>
  <si>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</si>
  <si>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</si>
  <si>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</si>
  <si>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</si>
  <si>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</si>
  <si>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</si>
  <si>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</si>
  <si>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</si>
  <si>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</si>
  <si>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9</t>
  </si>
  <si>
    <t>8</t>
  </si>
  <si>
    <t>7</t>
  </si>
  <si>
    <t>6</t>
  </si>
  <si>
    <t>5</t>
  </si>
  <si>
    <t>4</t>
  </si>
  <si>
    <t>3</t>
  </si>
  <si>
    <t>2</t>
  </si>
  <si>
    <t>1</t>
  </si>
  <si>
    <t>Пр</t>
  </si>
  <si>
    <t>Рз</t>
  </si>
  <si>
    <t>Наименование</t>
  </si>
  <si>
    <t>рублей</t>
  </si>
  <si>
    <t>2026 год</t>
  </si>
  <si>
    <t>Благоустройство</t>
  </si>
  <si>
    <t>2027 год</t>
  </si>
  <si>
    <t>Спорт высших достижений</t>
  </si>
  <si>
    <t>Анализ изменения  бюджета Мглинского муниципального района Брянской оюласти по функциональной структуре в 2024 - 2028 годах</t>
  </si>
  <si>
    <t>2024 год (факт)</t>
  </si>
  <si>
    <t>2025 год (первоначальный)</t>
  </si>
  <si>
    <t>2025 год оценка</t>
  </si>
  <si>
    <t>2026 - 2024</t>
  </si>
  <si>
    <t>2026 / 2024</t>
  </si>
  <si>
    <t>2026 - 2025
(оценка)</t>
  </si>
  <si>
    <t>2026 / 2025
(оценка)</t>
  </si>
  <si>
    <t>2028 год</t>
  </si>
  <si>
    <t>Обеспечение проведения выборов и референдумов</t>
  </si>
  <si>
    <t>Гражданская оборона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</si>
</sst>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%"/>
    <numFmt numFmtId="166" formatCode="dd\.mm\.yyyy"/>
  </numFmts>
  <fonts count="29" x14ac:knownFonts="1"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rgb="FF00000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sz val="10"/>
      <name val="Arial Cyr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sz val="10"/>
      <name val="Segoe UI"/>
      <family val="2"/>
      <charset val="204"/>
    </font>
    <font>
      <b/>
      <sz val="10"/>
      <name val="Segoe U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372">
    <xf numFmtId="0" fontId="0" fillId="0" borderId="0">
      <alignment vertical="top" wrapText="1"/>
    </xf>
    <xf numFmtId="9" fontId="2" fillId="0" borderId="0" applyFont="0" applyFill="0" applyBorder="0" applyAlignment="0" applyProtection="0"/>
    <xf numFmtId="0" fontId="5" fillId="0" borderId="0">
      <alignment vertical="top" wrapText="1"/>
    </xf>
    <xf numFmtId="4" fontId="6" fillId="4" borderId="3">
      <alignment horizontal="right" vertical="top" shrinkToFit="1"/>
    </xf>
    <xf numFmtId="0" fontId="6" fillId="0" borderId="3">
      <alignment vertical="top" wrapText="1"/>
    </xf>
    <xf numFmtId="0" fontId="2" fillId="0" borderId="0">
      <alignment vertical="top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10" fillId="5" borderId="0"/>
    <xf numFmtId="0" fontId="11" fillId="5" borderId="0"/>
    <xf numFmtId="0" fontId="12" fillId="0" borderId="3">
      <alignment horizontal="center" vertical="center" wrapText="1"/>
    </xf>
    <xf numFmtId="1" fontId="12" fillId="0" borderId="3">
      <alignment horizontal="left" vertical="top" wrapText="1" indent="2"/>
    </xf>
    <xf numFmtId="0" fontId="12" fillId="0" borderId="0"/>
    <xf numFmtId="1" fontId="12" fillId="0" borderId="3">
      <alignment horizontal="center" vertical="top" shrinkToFit="1"/>
    </xf>
    <xf numFmtId="0" fontId="6" fillId="0" borderId="3">
      <alignment horizontal="left"/>
    </xf>
    <xf numFmtId="4" fontId="12" fillId="0" borderId="3">
      <alignment horizontal="right" vertical="top" shrinkToFit="1"/>
    </xf>
    <xf numFmtId="4" fontId="6" fillId="3" borderId="3">
      <alignment horizontal="right" vertical="top" shrinkToFit="1"/>
    </xf>
    <xf numFmtId="0" fontId="12" fillId="0" borderId="0">
      <alignment wrapText="1"/>
    </xf>
    <xf numFmtId="0" fontId="12" fillId="0" borderId="0">
      <alignment horizontal="left" wrapText="1"/>
    </xf>
    <xf numFmtId="10" fontId="12" fillId="0" borderId="3">
      <alignment horizontal="right" vertical="top" shrinkToFit="1"/>
    </xf>
    <xf numFmtId="10" fontId="6" fillId="3" borderId="3">
      <alignment horizontal="right" vertical="top" shrinkToFit="1"/>
    </xf>
    <xf numFmtId="0" fontId="13" fillId="0" borderId="0">
      <alignment horizontal="center" wrapText="1"/>
    </xf>
    <xf numFmtId="0" fontId="13" fillId="0" borderId="0">
      <alignment horizontal="center"/>
    </xf>
    <xf numFmtId="0" fontId="12" fillId="0" borderId="0">
      <alignment horizontal="right"/>
    </xf>
    <xf numFmtId="0" fontId="12" fillId="0" borderId="0">
      <alignment vertical="top"/>
    </xf>
    <xf numFmtId="10" fontId="6" fillId="4" borderId="3">
      <alignment horizontal="right" vertical="top" shrinkToFit="1"/>
    </xf>
    <xf numFmtId="0" fontId="12" fillId="0" borderId="0">
      <alignment wrapText="1"/>
    </xf>
    <xf numFmtId="0" fontId="7" fillId="0" borderId="0"/>
    <xf numFmtId="0" fontId="7" fillId="0" borderId="0"/>
    <xf numFmtId="0" fontId="7" fillId="0" borderId="0"/>
    <xf numFmtId="0" fontId="5" fillId="0" borderId="0">
      <alignment vertical="top" wrapText="1"/>
    </xf>
    <xf numFmtId="0" fontId="2" fillId="0" borderId="0">
      <alignment vertical="top" wrapText="1"/>
    </xf>
    <xf numFmtId="0" fontId="7" fillId="0" borderId="0"/>
    <xf numFmtId="0" fontId="14" fillId="0" borderId="0"/>
    <xf numFmtId="0" fontId="10" fillId="0" borderId="6">
      <alignment horizontal="left" vertical="top" wrapText="1"/>
    </xf>
    <xf numFmtId="0" fontId="15" fillId="0" borderId="7"/>
    <xf numFmtId="0" fontId="16" fillId="0" borderId="7"/>
    <xf numFmtId="0" fontId="16" fillId="0" borderId="8">
      <alignment horizontal="left" wrapText="1" indent="1"/>
    </xf>
    <xf numFmtId="0" fontId="16" fillId="0" borderId="9">
      <alignment horizontal="left" wrapText="1"/>
    </xf>
    <xf numFmtId="0" fontId="16" fillId="0" borderId="10">
      <alignment horizontal="left" wrapText="1"/>
    </xf>
    <xf numFmtId="0" fontId="15" fillId="0" borderId="11">
      <alignment horizontal="left" wrapText="1"/>
    </xf>
    <xf numFmtId="0" fontId="16" fillId="0" borderId="10">
      <alignment horizontal="left" wrapText="1" indent="2"/>
    </xf>
    <xf numFmtId="0" fontId="15" fillId="0" borderId="7"/>
    <xf numFmtId="0" fontId="10" fillId="0" borderId="12"/>
    <xf numFmtId="0" fontId="16" fillId="0" borderId="8">
      <alignment horizontal="left" wrapText="1" indent="1"/>
    </xf>
    <xf numFmtId="0" fontId="16" fillId="0" borderId="0">
      <alignment horizontal="center" wrapText="1"/>
    </xf>
    <xf numFmtId="0" fontId="16" fillId="0" borderId="10">
      <alignment horizontal="left" wrapText="1"/>
    </xf>
    <xf numFmtId="49" fontId="16" fillId="0" borderId="7">
      <alignment horizontal="left"/>
    </xf>
    <xf numFmtId="0" fontId="16" fillId="0" borderId="10">
      <alignment horizontal="left" wrapText="1" indent="2"/>
    </xf>
    <xf numFmtId="49" fontId="16" fillId="0" borderId="13">
      <alignment horizontal="center" wrapText="1"/>
    </xf>
    <xf numFmtId="0" fontId="10" fillId="0" borderId="12"/>
    <xf numFmtId="49" fontId="16" fillId="0" borderId="13">
      <alignment horizontal="center"/>
    </xf>
    <xf numFmtId="0" fontId="16" fillId="0" borderId="0">
      <alignment horizontal="center" wrapText="1"/>
    </xf>
    <xf numFmtId="0" fontId="15" fillId="0" borderId="0">
      <alignment horizontal="center"/>
    </xf>
    <xf numFmtId="49" fontId="16" fillId="0" borderId="7">
      <alignment horizontal="left"/>
    </xf>
    <xf numFmtId="49" fontId="16" fillId="0" borderId="14">
      <alignment horizontal="center"/>
    </xf>
    <xf numFmtId="49" fontId="16" fillId="0" borderId="13">
      <alignment horizontal="center" wrapText="1"/>
    </xf>
    <xf numFmtId="0" fontId="16" fillId="0" borderId="9">
      <alignment horizontal="left" wrapText="1" indent="1"/>
    </xf>
    <xf numFmtId="49" fontId="16" fillId="0" borderId="13">
      <alignment horizontal="center"/>
    </xf>
    <xf numFmtId="0" fontId="16" fillId="0" borderId="15">
      <alignment horizontal="left" wrapText="1"/>
    </xf>
    <xf numFmtId="0" fontId="15" fillId="0" borderId="0">
      <alignment horizontal="center"/>
    </xf>
    <xf numFmtId="0" fontId="16" fillId="0" borderId="15">
      <alignment horizontal="left" wrapText="1" indent="2"/>
    </xf>
    <xf numFmtId="49" fontId="16" fillId="0" borderId="14">
      <alignment horizontal="center"/>
    </xf>
    <xf numFmtId="0" fontId="10" fillId="0" borderId="2"/>
    <xf numFmtId="49" fontId="16" fillId="0" borderId="16">
      <alignment horizontal="center"/>
    </xf>
    <xf numFmtId="0" fontId="10" fillId="0" borderId="16"/>
    <xf numFmtId="0" fontId="16" fillId="0" borderId="9">
      <alignment horizontal="left" wrapText="1" indent="1"/>
    </xf>
    <xf numFmtId="0" fontId="15" fillId="0" borderId="17">
      <alignment horizontal="center" vertical="center" textRotation="90" wrapText="1"/>
    </xf>
    <xf numFmtId="0" fontId="16" fillId="0" borderId="15">
      <alignment horizontal="left" wrapText="1"/>
    </xf>
    <xf numFmtId="0" fontId="15" fillId="0" borderId="12">
      <alignment horizontal="center" vertical="center" textRotation="90" wrapText="1"/>
    </xf>
    <xf numFmtId="0" fontId="16" fillId="0" borderId="15">
      <alignment horizontal="left" wrapText="1" indent="2"/>
    </xf>
    <xf numFmtId="0" fontId="16" fillId="0" borderId="0">
      <alignment vertical="center"/>
    </xf>
    <xf numFmtId="0" fontId="10" fillId="0" borderId="2"/>
    <xf numFmtId="0" fontId="15" fillId="0" borderId="7">
      <alignment horizontal="center" vertical="center" textRotation="90" wrapText="1"/>
    </xf>
    <xf numFmtId="0" fontId="10" fillId="0" borderId="16"/>
    <xf numFmtId="0" fontId="15" fillId="0" borderId="12">
      <alignment horizontal="center" vertical="center" textRotation="90"/>
    </xf>
    <xf numFmtId="0" fontId="15" fillId="0" borderId="17">
      <alignment horizontal="center" vertical="center" textRotation="90" wrapText="1"/>
    </xf>
    <xf numFmtId="0" fontId="15" fillId="0" borderId="7">
      <alignment horizontal="center" vertical="center" textRotation="90"/>
    </xf>
    <xf numFmtId="0" fontId="15" fillId="0" borderId="12">
      <alignment horizontal="center" vertical="center" textRotation="90" wrapText="1"/>
    </xf>
    <xf numFmtId="0" fontId="15" fillId="0" borderId="17">
      <alignment horizontal="center" vertical="center" textRotation="90"/>
    </xf>
    <xf numFmtId="0" fontId="16" fillId="0" borderId="0">
      <alignment vertical="center"/>
    </xf>
    <xf numFmtId="0" fontId="15" fillId="0" borderId="3">
      <alignment horizontal="center" vertical="center" textRotation="90"/>
    </xf>
    <xf numFmtId="0" fontId="15" fillId="0" borderId="7">
      <alignment horizontal="center" vertical="center" textRotation="90" wrapText="1"/>
    </xf>
    <xf numFmtId="0" fontId="17" fillId="0" borderId="7">
      <alignment wrapText="1"/>
    </xf>
    <xf numFmtId="0" fontId="15" fillId="0" borderId="12">
      <alignment horizontal="center" vertical="center" textRotation="90"/>
    </xf>
    <xf numFmtId="0" fontId="17" fillId="0" borderId="12">
      <alignment wrapText="1"/>
    </xf>
    <xf numFmtId="0" fontId="15" fillId="0" borderId="7">
      <alignment horizontal="center" vertical="center" textRotation="90"/>
    </xf>
    <xf numFmtId="0" fontId="16" fillId="0" borderId="3">
      <alignment horizontal="center" vertical="top" wrapText="1"/>
    </xf>
    <xf numFmtId="0" fontId="15" fillId="0" borderId="17">
      <alignment horizontal="center" vertical="center" textRotation="90"/>
    </xf>
    <xf numFmtId="0" fontId="15" fillId="0" borderId="18"/>
    <xf numFmtId="0" fontId="10" fillId="0" borderId="7"/>
    <xf numFmtId="49" fontId="18" fillId="0" borderId="19">
      <alignment horizontal="left" vertical="center" wrapText="1"/>
    </xf>
    <xf numFmtId="0" fontId="15" fillId="0" borderId="3">
      <alignment horizontal="center" vertical="center" textRotation="90"/>
    </xf>
    <xf numFmtId="49" fontId="16" fillId="0" borderId="20">
      <alignment horizontal="left" vertical="center" wrapText="1" indent="2"/>
    </xf>
    <xf numFmtId="0" fontId="17" fillId="0" borderId="7">
      <alignment wrapText="1"/>
    </xf>
    <xf numFmtId="49" fontId="16" fillId="0" borderId="21">
      <alignment horizontal="left" vertical="center" wrapText="1" indent="3"/>
    </xf>
    <xf numFmtId="0" fontId="17" fillId="0" borderId="12">
      <alignment wrapText="1"/>
    </xf>
    <xf numFmtId="49" fontId="16" fillId="0" borderId="19">
      <alignment horizontal="left" vertical="center" wrapText="1" indent="3"/>
    </xf>
    <xf numFmtId="0" fontId="16" fillId="0" borderId="3">
      <alignment horizontal="center" vertical="top" wrapText="1"/>
    </xf>
    <xf numFmtId="49" fontId="16" fillId="0" borderId="22">
      <alignment horizontal="left" vertical="center" wrapText="1" indent="3"/>
    </xf>
    <xf numFmtId="0" fontId="15" fillId="0" borderId="18"/>
    <xf numFmtId="0" fontId="18" fillId="0" borderId="18">
      <alignment horizontal="left" vertical="center" wrapText="1"/>
    </xf>
    <xf numFmtId="49" fontId="18" fillId="0" borderId="19">
      <alignment horizontal="left" vertical="center" wrapText="1"/>
    </xf>
    <xf numFmtId="49" fontId="16" fillId="0" borderId="12">
      <alignment horizontal="left" vertical="center" wrapText="1" indent="3"/>
    </xf>
    <xf numFmtId="49" fontId="16" fillId="0" borderId="20">
      <alignment horizontal="left" vertical="center" wrapText="1" indent="2"/>
    </xf>
    <xf numFmtId="49" fontId="16" fillId="0" borderId="0">
      <alignment horizontal="left" vertical="center" wrapText="1" indent="3"/>
    </xf>
    <xf numFmtId="49" fontId="16" fillId="0" borderId="21">
      <alignment horizontal="left" vertical="center" wrapText="1" indent="3"/>
    </xf>
    <xf numFmtId="49" fontId="16" fillId="0" borderId="7">
      <alignment horizontal="left" vertical="center" wrapText="1" indent="3"/>
    </xf>
    <xf numFmtId="49" fontId="16" fillId="0" borderId="19">
      <alignment horizontal="left" vertical="center" wrapText="1" indent="3"/>
    </xf>
    <xf numFmtId="49" fontId="18" fillId="0" borderId="18">
      <alignment horizontal="left" vertical="center" wrapText="1"/>
    </xf>
    <xf numFmtId="49" fontId="16" fillId="0" borderId="22">
      <alignment horizontal="left" vertical="center" wrapText="1" indent="3"/>
    </xf>
    <xf numFmtId="0" fontId="16" fillId="0" borderId="19">
      <alignment horizontal="left" vertical="center" wrapText="1"/>
    </xf>
    <xf numFmtId="0" fontId="18" fillId="0" borderId="18">
      <alignment horizontal="left" vertical="center" wrapText="1"/>
    </xf>
    <xf numFmtId="0" fontId="16" fillId="0" borderId="22">
      <alignment horizontal="left" vertical="center" wrapText="1"/>
    </xf>
    <xf numFmtId="49" fontId="16" fillId="0" borderId="12">
      <alignment horizontal="left" vertical="center" wrapText="1" indent="3"/>
    </xf>
    <xf numFmtId="49" fontId="16" fillId="0" borderId="19">
      <alignment horizontal="left" vertical="center" wrapText="1"/>
    </xf>
    <xf numFmtId="49" fontId="16" fillId="0" borderId="0">
      <alignment horizontal="left" vertical="center" wrapText="1" indent="3"/>
    </xf>
    <xf numFmtId="49" fontId="16" fillId="0" borderId="22">
      <alignment horizontal="left" vertical="center" wrapText="1"/>
    </xf>
    <xf numFmtId="49" fontId="16" fillId="0" borderId="7">
      <alignment horizontal="left" vertical="center" wrapText="1" indent="3"/>
    </xf>
    <xf numFmtId="49" fontId="15" fillId="0" borderId="23">
      <alignment horizontal="center"/>
    </xf>
    <xf numFmtId="0" fontId="18" fillId="0" borderId="24">
      <alignment horizontal="left" vertical="center" wrapText="1"/>
    </xf>
    <xf numFmtId="49" fontId="15" fillId="0" borderId="25">
      <alignment horizontal="center" vertical="center" wrapText="1"/>
    </xf>
    <xf numFmtId="49" fontId="16" fillId="0" borderId="26">
      <alignment horizontal="left" vertical="center" wrapText="1" indent="2"/>
    </xf>
    <xf numFmtId="49" fontId="16" fillId="0" borderId="27">
      <alignment horizontal="center" vertical="center" wrapText="1"/>
    </xf>
    <xf numFmtId="49" fontId="16" fillId="0" borderId="28">
      <alignment horizontal="left" vertical="center" wrapText="1" indent="3"/>
    </xf>
    <xf numFmtId="49" fontId="16" fillId="0" borderId="13">
      <alignment horizontal="center" vertical="center" wrapText="1"/>
    </xf>
    <xf numFmtId="49" fontId="16" fillId="0" borderId="29">
      <alignment horizontal="left" vertical="center" wrapText="1" indent="3"/>
    </xf>
    <xf numFmtId="49" fontId="16" fillId="0" borderId="25">
      <alignment horizontal="center" vertical="center" wrapText="1"/>
    </xf>
    <xf numFmtId="49" fontId="16" fillId="0" borderId="30">
      <alignment horizontal="left" vertical="center" wrapText="1" indent="3"/>
    </xf>
    <xf numFmtId="49" fontId="16" fillId="0" borderId="31">
      <alignment horizontal="center" vertical="center" wrapText="1"/>
    </xf>
    <xf numFmtId="49" fontId="18" fillId="0" borderId="24">
      <alignment horizontal="left" vertical="center" wrapText="1"/>
    </xf>
    <xf numFmtId="49" fontId="16" fillId="0" borderId="32">
      <alignment horizontal="center" vertical="center" wrapText="1"/>
    </xf>
    <xf numFmtId="49" fontId="15" fillId="0" borderId="23">
      <alignment horizontal="center"/>
    </xf>
    <xf numFmtId="49" fontId="16" fillId="0" borderId="0">
      <alignment horizontal="center" vertical="center" wrapText="1"/>
    </xf>
    <xf numFmtId="49" fontId="15" fillId="0" borderId="25">
      <alignment horizontal="center" vertical="center" wrapText="1"/>
    </xf>
    <xf numFmtId="49" fontId="16" fillId="0" borderId="7">
      <alignment horizontal="center" vertical="center" wrapText="1"/>
    </xf>
    <xf numFmtId="49" fontId="16" fillId="0" borderId="27">
      <alignment horizontal="center" vertical="center" wrapText="1"/>
    </xf>
    <xf numFmtId="49" fontId="15" fillId="0" borderId="23">
      <alignment horizontal="center" vertical="center" wrapText="1"/>
    </xf>
    <xf numFmtId="49" fontId="16" fillId="0" borderId="13">
      <alignment horizontal="center" vertical="center" wrapText="1"/>
    </xf>
    <xf numFmtId="0" fontId="15" fillId="0" borderId="23">
      <alignment horizontal="center" vertical="center"/>
    </xf>
    <xf numFmtId="49" fontId="16" fillId="0" borderId="25">
      <alignment horizontal="center" vertical="center" wrapText="1"/>
    </xf>
    <xf numFmtId="0" fontId="16" fillId="0" borderId="27">
      <alignment horizontal="center" vertical="center"/>
    </xf>
    <xf numFmtId="49" fontId="16" fillId="0" borderId="31">
      <alignment horizontal="center" vertical="center" wrapText="1"/>
    </xf>
    <xf numFmtId="0" fontId="16" fillId="0" borderId="13">
      <alignment horizontal="center" vertical="center"/>
    </xf>
    <xf numFmtId="49" fontId="16" fillId="0" borderId="32">
      <alignment horizontal="center" vertical="center" wrapText="1"/>
    </xf>
    <xf numFmtId="0" fontId="16" fillId="0" borderId="25">
      <alignment horizontal="center" vertical="center"/>
    </xf>
    <xf numFmtId="49" fontId="16" fillId="0" borderId="0">
      <alignment horizontal="center" vertical="center" wrapText="1"/>
    </xf>
    <xf numFmtId="0" fontId="15" fillId="0" borderId="25">
      <alignment horizontal="center" vertical="center"/>
    </xf>
    <xf numFmtId="49" fontId="16" fillId="0" borderId="7">
      <alignment horizontal="center" vertical="center" wrapText="1"/>
    </xf>
    <xf numFmtId="0" fontId="16" fillId="0" borderId="31">
      <alignment horizontal="center" vertical="center"/>
    </xf>
    <xf numFmtId="49" fontId="16" fillId="0" borderId="2">
      <alignment horizontal="center" vertical="center" wrapText="1"/>
    </xf>
    <xf numFmtId="49" fontId="15" fillId="0" borderId="23">
      <alignment horizontal="center" vertical="center"/>
    </xf>
    <xf numFmtId="49" fontId="15" fillId="0" borderId="23">
      <alignment horizontal="center" vertical="center" wrapText="1"/>
    </xf>
    <xf numFmtId="49" fontId="16" fillId="0" borderId="27">
      <alignment horizontal="center" vertical="center"/>
    </xf>
    <xf numFmtId="49" fontId="16" fillId="0" borderId="33">
      <alignment horizontal="center" vertical="center" wrapText="1"/>
    </xf>
    <xf numFmtId="49" fontId="16" fillId="0" borderId="13">
      <alignment horizontal="center" vertical="center"/>
    </xf>
    <xf numFmtId="49" fontId="16" fillId="0" borderId="34">
      <alignment horizontal="center" vertical="center" wrapText="1"/>
    </xf>
    <xf numFmtId="49" fontId="16" fillId="0" borderId="25">
      <alignment horizontal="center" vertical="center"/>
    </xf>
    <xf numFmtId="0" fontId="15" fillId="0" borderId="13">
      <alignment horizontal="center" vertical="center"/>
    </xf>
    <xf numFmtId="49" fontId="16" fillId="0" borderId="31">
      <alignment horizontal="center" vertical="center"/>
    </xf>
    <xf numFmtId="0" fontId="16" fillId="0" borderId="27">
      <alignment horizontal="center" vertical="center"/>
    </xf>
    <xf numFmtId="49" fontId="16" fillId="0" borderId="3">
      <alignment horizontal="center" vertical="top" wrapText="1"/>
    </xf>
    <xf numFmtId="0" fontId="16" fillId="0" borderId="13">
      <alignment horizontal="center" vertical="center"/>
    </xf>
    <xf numFmtId="0" fontId="16" fillId="0" borderId="2"/>
    <xf numFmtId="0" fontId="16" fillId="0" borderId="25">
      <alignment horizontal="center" vertical="center"/>
    </xf>
    <xf numFmtId="4" fontId="16" fillId="0" borderId="35">
      <alignment horizontal="right"/>
    </xf>
    <xf numFmtId="0" fontId="16" fillId="0" borderId="31">
      <alignment horizontal="center" vertical="center"/>
    </xf>
    <xf numFmtId="4" fontId="16" fillId="0" borderId="32">
      <alignment horizontal="right"/>
    </xf>
    <xf numFmtId="0" fontId="15" fillId="0" borderId="23">
      <alignment horizontal="center" vertical="center"/>
    </xf>
    <xf numFmtId="4" fontId="16" fillId="0" borderId="0">
      <alignment horizontal="right" shrinkToFit="1"/>
    </xf>
    <xf numFmtId="49" fontId="15" fillId="0" borderId="25">
      <alignment horizontal="center" vertical="center"/>
    </xf>
    <xf numFmtId="4" fontId="16" fillId="0" borderId="7">
      <alignment horizontal="right"/>
    </xf>
    <xf numFmtId="49" fontId="16" fillId="0" borderId="34">
      <alignment horizontal="center" vertical="center"/>
    </xf>
    <xf numFmtId="49" fontId="16" fillId="0" borderId="7">
      <alignment horizontal="center" wrapText="1"/>
    </xf>
    <xf numFmtId="49" fontId="16" fillId="0" borderId="13">
      <alignment horizontal="center" vertical="center"/>
    </xf>
    <xf numFmtId="0" fontId="16" fillId="0" borderId="12">
      <alignment horizontal="center"/>
    </xf>
    <xf numFmtId="49" fontId="16" fillId="0" borderId="25">
      <alignment horizontal="center" vertical="center"/>
    </xf>
    <xf numFmtId="0" fontId="19" fillId="0" borderId="7"/>
    <xf numFmtId="49" fontId="16" fillId="0" borderId="31">
      <alignment horizontal="center" vertical="center"/>
    </xf>
    <xf numFmtId="0" fontId="19" fillId="0" borderId="12"/>
    <xf numFmtId="49" fontId="16" fillId="0" borderId="3">
      <alignment horizontal="center" vertical="top" wrapText="1"/>
    </xf>
    <xf numFmtId="0" fontId="16" fillId="0" borderId="7">
      <alignment horizontal="center"/>
    </xf>
    <xf numFmtId="0" fontId="16" fillId="0" borderId="2"/>
    <xf numFmtId="49" fontId="16" fillId="0" borderId="12">
      <alignment horizontal="center"/>
    </xf>
    <xf numFmtId="4" fontId="16" fillId="0" borderId="35">
      <alignment horizontal="right"/>
    </xf>
    <xf numFmtId="49" fontId="16" fillId="0" borderId="0">
      <alignment horizontal="left"/>
    </xf>
    <xf numFmtId="4" fontId="16" fillId="0" borderId="32">
      <alignment horizontal="right"/>
    </xf>
    <xf numFmtId="4" fontId="16" fillId="0" borderId="2">
      <alignment horizontal="right"/>
    </xf>
    <xf numFmtId="4" fontId="16" fillId="0" borderId="0">
      <alignment horizontal="right" shrinkToFit="1"/>
    </xf>
    <xf numFmtId="0" fontId="16" fillId="0" borderId="3">
      <alignment horizontal="center" vertical="top"/>
    </xf>
    <xf numFmtId="4" fontId="16" fillId="0" borderId="7">
      <alignment horizontal="right"/>
    </xf>
    <xf numFmtId="4" fontId="16" fillId="0" borderId="16">
      <alignment horizontal="right"/>
    </xf>
    <xf numFmtId="4" fontId="16" fillId="0" borderId="0">
      <alignment horizontal="right"/>
    </xf>
    <xf numFmtId="4" fontId="16" fillId="0" borderId="36">
      <alignment horizontal="right"/>
    </xf>
    <xf numFmtId="4" fontId="16" fillId="0" borderId="2">
      <alignment horizontal="right"/>
    </xf>
    <xf numFmtId="0" fontId="16" fillId="0" borderId="16"/>
    <xf numFmtId="0" fontId="16" fillId="0" borderId="37"/>
    <xf numFmtId="0" fontId="17" fillId="0" borderId="3">
      <alignment wrapText="1"/>
    </xf>
    <xf numFmtId="49" fontId="16" fillId="0" borderId="7">
      <alignment horizontal="center" wrapText="1"/>
    </xf>
    <xf numFmtId="0" fontId="8" fillId="0" borderId="38"/>
    <xf numFmtId="0" fontId="16" fillId="0" borderId="12">
      <alignment horizontal="center"/>
    </xf>
    <xf numFmtId="0" fontId="19" fillId="0" borderId="7"/>
    <xf numFmtId="0" fontId="19" fillId="0" borderId="12"/>
    <xf numFmtId="0" fontId="16" fillId="0" borderId="7">
      <alignment horizontal="center"/>
    </xf>
    <xf numFmtId="49" fontId="16" fillId="0" borderId="12">
      <alignment horizontal="center"/>
    </xf>
    <xf numFmtId="49" fontId="16" fillId="0" borderId="0">
      <alignment horizontal="left"/>
    </xf>
    <xf numFmtId="0" fontId="16" fillId="0" borderId="2">
      <alignment horizontal="center" vertical="top"/>
    </xf>
    <xf numFmtId="4" fontId="16" fillId="0" borderId="39">
      <alignment horizontal="right"/>
    </xf>
    <xf numFmtId="0" fontId="16" fillId="0" borderId="40"/>
    <xf numFmtId="4" fontId="16" fillId="0" borderId="41">
      <alignment horizontal="right"/>
    </xf>
    <xf numFmtId="4" fontId="16" fillId="0" borderId="42">
      <alignment horizontal="right"/>
    </xf>
    <xf numFmtId="0" fontId="16" fillId="0" borderId="16"/>
    <xf numFmtId="4" fontId="16" fillId="0" borderId="16">
      <alignment horizontal="right"/>
    </xf>
    <xf numFmtId="0" fontId="16" fillId="0" borderId="43"/>
    <xf numFmtId="4" fontId="16" fillId="0" borderId="36">
      <alignment horizontal="right"/>
    </xf>
    <xf numFmtId="0" fontId="17" fillId="0" borderId="3">
      <alignment wrapText="1"/>
    </xf>
    <xf numFmtId="0" fontId="16" fillId="0" borderId="3">
      <alignment horizontal="center" vertical="top"/>
    </xf>
    <xf numFmtId="0" fontId="16" fillId="0" borderId="44"/>
    <xf numFmtId="0" fontId="8" fillId="0" borderId="38"/>
    <xf numFmtId="0" fontId="15" fillId="0" borderId="0"/>
    <xf numFmtId="0" fontId="20" fillId="0" borderId="0"/>
    <xf numFmtId="0" fontId="16" fillId="0" borderId="0">
      <alignment horizontal="left"/>
    </xf>
    <xf numFmtId="0" fontId="16" fillId="0" borderId="0"/>
    <xf numFmtId="0" fontId="8" fillId="0" borderId="0"/>
    <xf numFmtId="0" fontId="10" fillId="0" borderId="0"/>
    <xf numFmtId="49" fontId="16" fillId="0" borderId="3">
      <alignment horizontal="center" vertical="center" wrapText="1"/>
    </xf>
    <xf numFmtId="0" fontId="16" fillId="0" borderId="45">
      <alignment horizontal="left" wrapText="1"/>
    </xf>
    <xf numFmtId="0" fontId="16" fillId="0" borderId="10">
      <alignment horizontal="left" wrapText="1" indent="1"/>
    </xf>
    <xf numFmtId="0" fontId="16" fillId="0" borderId="44">
      <alignment horizontal="left" wrapText="1" indent="2"/>
    </xf>
    <xf numFmtId="0" fontId="21" fillId="0" borderId="0">
      <alignment horizontal="center" vertical="top"/>
    </xf>
    <xf numFmtId="0" fontId="16" fillId="0" borderId="12">
      <alignment horizontal="left"/>
    </xf>
    <xf numFmtId="49" fontId="16" fillId="0" borderId="23">
      <alignment horizontal="center" wrapText="1"/>
    </xf>
    <xf numFmtId="49" fontId="16" fillId="0" borderId="27">
      <alignment horizontal="center" wrapText="1"/>
    </xf>
    <xf numFmtId="49" fontId="16" fillId="0" borderId="25">
      <alignment horizontal="center"/>
    </xf>
    <xf numFmtId="0" fontId="16" fillId="0" borderId="32"/>
    <xf numFmtId="49" fontId="16" fillId="0" borderId="12"/>
    <xf numFmtId="4" fontId="12" fillId="0" borderId="3">
      <alignment horizontal="right" vertical="top" shrinkToFit="1"/>
    </xf>
    <xf numFmtId="49" fontId="16" fillId="0" borderId="0"/>
    <xf numFmtId="4" fontId="6" fillId="3" borderId="3">
      <alignment horizontal="right" vertical="top" shrinkToFit="1"/>
    </xf>
    <xf numFmtId="49" fontId="16" fillId="0" borderId="46">
      <alignment horizontal="center"/>
    </xf>
    <xf numFmtId="49" fontId="16" fillId="0" borderId="2">
      <alignment horizontal="center"/>
    </xf>
    <xf numFmtId="0" fontId="12" fillId="0" borderId="3">
      <alignment horizontal="center" vertical="center" wrapText="1"/>
    </xf>
    <xf numFmtId="49" fontId="16" fillId="0" borderId="3">
      <alignment horizontal="center"/>
    </xf>
    <xf numFmtId="0" fontId="12" fillId="0" borderId="3">
      <alignment horizontal="center" vertical="center" wrapText="1"/>
    </xf>
    <xf numFmtId="49" fontId="16" fillId="0" borderId="14">
      <alignment horizontal="center" vertical="center" wrapText="1"/>
    </xf>
    <xf numFmtId="0" fontId="12" fillId="0" borderId="3">
      <alignment horizontal="center" vertical="center" wrapText="1"/>
    </xf>
    <xf numFmtId="4" fontId="16" fillId="0" borderId="3">
      <alignment horizontal="right"/>
    </xf>
    <xf numFmtId="49" fontId="16" fillId="0" borderId="35">
      <alignment horizontal="center" vertical="center" wrapText="1"/>
    </xf>
    <xf numFmtId="0" fontId="12" fillId="0" borderId="3">
      <alignment horizontal="center" vertical="center" wrapText="1"/>
    </xf>
    <xf numFmtId="0" fontId="16" fillId="6" borderId="0"/>
    <xf numFmtId="4" fontId="16" fillId="0" borderId="3">
      <alignment horizontal="right"/>
    </xf>
    <xf numFmtId="0" fontId="12" fillId="0" borderId="3">
      <alignment horizontal="center" vertical="center" wrapText="1"/>
    </xf>
    <xf numFmtId="0" fontId="16" fillId="6" borderId="0"/>
    <xf numFmtId="0" fontId="12" fillId="0" borderId="3">
      <alignment horizontal="center" vertical="center" wrapText="1"/>
    </xf>
    <xf numFmtId="0" fontId="16" fillId="0" borderId="0">
      <alignment horizontal="center"/>
    </xf>
    <xf numFmtId="0" fontId="22" fillId="0" borderId="0">
      <alignment horizontal="center" wrapText="1"/>
    </xf>
    <xf numFmtId="0" fontId="12" fillId="0" borderId="3">
      <alignment horizontal="center" vertical="center" wrapText="1"/>
    </xf>
    <xf numFmtId="0" fontId="16" fillId="0" borderId="0">
      <alignment horizontal="center"/>
    </xf>
    <xf numFmtId="0" fontId="12" fillId="0" borderId="3">
      <alignment horizontal="center" vertical="center" wrapText="1"/>
    </xf>
    <xf numFmtId="0" fontId="16" fillId="0" borderId="7">
      <alignment wrapText="1"/>
    </xf>
    <xf numFmtId="0" fontId="12" fillId="0" borderId="3">
      <alignment horizontal="center" vertical="center" wrapText="1"/>
    </xf>
    <xf numFmtId="0" fontId="16" fillId="0" borderId="47">
      <alignment wrapText="1"/>
    </xf>
    <xf numFmtId="0" fontId="12" fillId="0" borderId="3">
      <alignment horizontal="center" vertical="center" wrapText="1"/>
    </xf>
    <xf numFmtId="0" fontId="23" fillId="0" borderId="48"/>
    <xf numFmtId="0" fontId="12" fillId="0" borderId="3">
      <alignment horizontal="center" vertical="center" wrapText="1"/>
    </xf>
    <xf numFmtId="49" fontId="24" fillId="0" borderId="49">
      <alignment horizontal="right"/>
    </xf>
    <xf numFmtId="0" fontId="12" fillId="0" borderId="0">
      <alignment horizontal="left" wrapText="1"/>
    </xf>
    <xf numFmtId="0" fontId="16" fillId="0" borderId="49">
      <alignment horizontal="right"/>
    </xf>
    <xf numFmtId="10" fontId="12" fillId="0" borderId="3">
      <alignment horizontal="right" vertical="top" shrinkToFit="1"/>
    </xf>
    <xf numFmtId="0" fontId="23" fillId="0" borderId="7"/>
    <xf numFmtId="10" fontId="6" fillId="3" borderId="3">
      <alignment horizontal="right" vertical="top" shrinkToFit="1"/>
    </xf>
    <xf numFmtId="0" fontId="16" fillId="0" borderId="35">
      <alignment horizontal="center"/>
    </xf>
    <xf numFmtId="0" fontId="8" fillId="0" borderId="32"/>
    <xf numFmtId="0" fontId="13" fillId="0" borderId="0">
      <alignment horizontal="center" wrapText="1"/>
    </xf>
    <xf numFmtId="0" fontId="16" fillId="0" borderId="35">
      <alignment horizontal="center"/>
    </xf>
    <xf numFmtId="0" fontId="13" fillId="0" borderId="0">
      <alignment horizontal="center"/>
    </xf>
    <xf numFmtId="49" fontId="10" fillId="0" borderId="50">
      <alignment horizontal="center"/>
    </xf>
    <xf numFmtId="0" fontId="12" fillId="0" borderId="0">
      <alignment horizontal="right"/>
    </xf>
    <xf numFmtId="166" fontId="16" fillId="0" borderId="11">
      <alignment horizontal="center"/>
    </xf>
    <xf numFmtId="0" fontId="12" fillId="0" borderId="0">
      <alignment vertical="top"/>
    </xf>
    <xf numFmtId="0" fontId="16" fillId="0" borderId="51">
      <alignment horizontal="center"/>
    </xf>
    <xf numFmtId="0" fontId="6" fillId="0" borderId="3">
      <alignment vertical="top" wrapText="1"/>
    </xf>
    <xf numFmtId="49" fontId="16" fillId="0" borderId="52">
      <alignment horizontal="center"/>
    </xf>
    <xf numFmtId="0" fontId="12" fillId="5" borderId="0">
      <alignment horizontal="center"/>
    </xf>
    <xf numFmtId="49" fontId="16" fillId="0" borderId="11">
      <alignment horizontal="center"/>
    </xf>
    <xf numFmtId="0" fontId="12" fillId="5" borderId="0">
      <alignment horizontal="left"/>
    </xf>
    <xf numFmtId="0" fontId="16" fillId="0" borderId="11">
      <alignment horizontal="center"/>
    </xf>
    <xf numFmtId="4" fontId="6" fillId="4" borderId="3">
      <alignment horizontal="right" vertical="top" shrinkToFit="1"/>
    </xf>
    <xf numFmtId="49" fontId="16" fillId="0" borderId="53">
      <alignment horizontal="center"/>
    </xf>
    <xf numFmtId="10" fontId="6" fillId="4" borderId="3">
      <alignment horizontal="right" vertical="top" shrinkToFit="1"/>
    </xf>
    <xf numFmtId="0" fontId="23" fillId="0" borderId="0"/>
    <xf numFmtId="0" fontId="10" fillId="0" borderId="38"/>
    <xf numFmtId="0" fontId="10" fillId="0" borderId="54"/>
    <xf numFmtId="4" fontId="16" fillId="0" borderId="44">
      <alignment horizontal="right"/>
    </xf>
    <xf numFmtId="0" fontId="10" fillId="0" borderId="38"/>
    <xf numFmtId="49" fontId="16" fillId="0" borderId="16">
      <alignment horizontal="center"/>
    </xf>
    <xf numFmtId="4" fontId="16" fillId="0" borderId="44">
      <alignment horizontal="right"/>
    </xf>
    <xf numFmtId="0" fontId="16" fillId="0" borderId="55">
      <alignment horizontal="left" wrapText="1"/>
    </xf>
    <xf numFmtId="0" fontId="22" fillId="0" borderId="0">
      <alignment horizontal="left" wrapText="1"/>
    </xf>
    <xf numFmtId="0" fontId="16" fillId="0" borderId="15">
      <alignment horizontal="left" wrapText="1" indent="1"/>
    </xf>
    <xf numFmtId="49" fontId="10" fillId="0" borderId="0"/>
    <xf numFmtId="0" fontId="16" fillId="0" borderId="56">
      <alignment horizontal="left" wrapText="1" indent="2"/>
    </xf>
    <xf numFmtId="0" fontId="16" fillId="0" borderId="0">
      <alignment horizontal="right"/>
    </xf>
    <xf numFmtId="0" fontId="16" fillId="6" borderId="32"/>
    <xf numFmtId="49" fontId="16" fillId="0" borderId="17">
      <alignment horizontal="center" vertical="center" wrapText="1"/>
    </xf>
    <xf numFmtId="0" fontId="22" fillId="0" borderId="0">
      <alignment horizontal="left" wrapText="1"/>
    </xf>
    <xf numFmtId="0" fontId="16" fillId="0" borderId="55">
      <alignment horizontal="left" wrapText="1"/>
    </xf>
    <xf numFmtId="49" fontId="10" fillId="0" borderId="0"/>
    <xf numFmtId="0" fontId="16" fillId="0" borderId="15">
      <alignment horizontal="left" wrapText="1" indent="1"/>
    </xf>
    <xf numFmtId="0" fontId="10" fillId="0" borderId="38"/>
    <xf numFmtId="0" fontId="16" fillId="0" borderId="0">
      <alignment horizontal="right"/>
    </xf>
    <xf numFmtId="0" fontId="16" fillId="0" borderId="56">
      <alignment horizontal="left" wrapText="1" indent="2"/>
    </xf>
    <xf numFmtId="49" fontId="16" fillId="0" borderId="0">
      <alignment horizontal="right"/>
    </xf>
    <xf numFmtId="0" fontId="16" fillId="6" borderId="32"/>
    <xf numFmtId="0" fontId="16" fillId="0" borderId="0">
      <alignment horizontal="left" wrapText="1"/>
    </xf>
    <xf numFmtId="49" fontId="16" fillId="0" borderId="0">
      <alignment horizontal="right"/>
    </xf>
    <xf numFmtId="0" fontId="16" fillId="0" borderId="7">
      <alignment horizontal="left"/>
    </xf>
    <xf numFmtId="4" fontId="16" fillId="0" borderId="5">
      <alignment horizontal="right"/>
    </xf>
    <xf numFmtId="0" fontId="16" fillId="0" borderId="8">
      <alignment horizontal="left" wrapText="1"/>
    </xf>
    <xf numFmtId="49" fontId="16" fillId="0" borderId="40">
      <alignment horizontal="center"/>
    </xf>
    <xf numFmtId="0" fontId="16" fillId="0" borderId="47"/>
    <xf numFmtId="49" fontId="16" fillId="0" borderId="54">
      <alignment horizontal="center"/>
    </xf>
    <xf numFmtId="0" fontId="15" fillId="0" borderId="56">
      <alignment horizontal="left" wrapText="1"/>
    </xf>
    <xf numFmtId="49" fontId="16" fillId="0" borderId="0">
      <alignment horizontal="center"/>
    </xf>
    <xf numFmtId="49" fontId="16" fillId="0" borderId="0">
      <alignment horizontal="center" wrapText="1"/>
    </xf>
    <xf numFmtId="0" fontId="16" fillId="0" borderId="0">
      <alignment horizontal="left" wrapText="1"/>
    </xf>
    <xf numFmtId="49" fontId="16" fillId="0" borderId="25">
      <alignment horizontal="center" wrapText="1"/>
    </xf>
    <xf numFmtId="0" fontId="16" fillId="0" borderId="7">
      <alignment horizontal="left"/>
    </xf>
    <xf numFmtId="0" fontId="16" fillId="0" borderId="57"/>
    <xf numFmtId="0" fontId="16" fillId="0" borderId="8">
      <alignment horizontal="left" wrapText="1"/>
    </xf>
    <xf numFmtId="0" fontId="16" fillId="0" borderId="58">
      <alignment horizontal="center" wrapText="1"/>
    </xf>
    <xf numFmtId="0" fontId="16" fillId="0" borderId="47"/>
    <xf numFmtId="0" fontId="10" fillId="0" borderId="32"/>
    <xf numFmtId="0" fontId="15" fillId="0" borderId="56">
      <alignment horizontal="left" wrapText="1"/>
    </xf>
    <xf numFmtId="49" fontId="16" fillId="0" borderId="0">
      <alignment horizontal="center"/>
    </xf>
    <xf numFmtId="49" fontId="16" fillId="0" borderId="0">
      <alignment horizontal="center" wrapText="1"/>
    </xf>
    <xf numFmtId="49" fontId="16" fillId="0" borderId="46">
      <alignment horizontal="center" wrapText="1"/>
    </xf>
    <xf numFmtId="49" fontId="16" fillId="0" borderId="25">
      <alignment horizontal="center" wrapText="1"/>
    </xf>
    <xf numFmtId="49" fontId="16" fillId="0" borderId="59">
      <alignment horizontal="center" wrapText="1"/>
    </xf>
    <xf numFmtId="0" fontId="16" fillId="0" borderId="57"/>
    <xf numFmtId="49" fontId="16" fillId="0" borderId="7"/>
    <xf numFmtId="0" fontId="16" fillId="0" borderId="58">
      <alignment horizontal="center" wrapText="1"/>
    </xf>
    <xf numFmtId="4" fontId="16" fillId="0" borderId="14">
      <alignment horizontal="right"/>
    </xf>
    <xf numFmtId="0" fontId="10" fillId="0" borderId="32"/>
    <xf numFmtId="4" fontId="16" fillId="0" borderId="46">
      <alignment horizontal="right"/>
    </xf>
    <xf numFmtId="49" fontId="16" fillId="0" borderId="46">
      <alignment horizontal="center" wrapText="1"/>
    </xf>
    <xf numFmtId="4" fontId="16" fillId="0" borderId="60">
      <alignment horizontal="right"/>
    </xf>
    <xf numFmtId="49" fontId="16" fillId="0" borderId="59">
      <alignment horizontal="center" wrapText="1"/>
    </xf>
    <xf numFmtId="49" fontId="16" fillId="0" borderId="44">
      <alignment horizontal="center"/>
    </xf>
    <xf numFmtId="49" fontId="16" fillId="0" borderId="7"/>
    <xf numFmtId="4" fontId="16" fillId="0" borderId="61">
      <alignment horizontal="right"/>
    </xf>
    <xf numFmtId="4" fontId="16" fillId="0" borderId="14">
      <alignment horizontal="right"/>
    </xf>
    <xf numFmtId="4" fontId="16" fillId="0" borderId="14">
      <alignment horizontal="right"/>
    </xf>
    <xf numFmtId="4" fontId="16" fillId="0" borderId="46">
      <alignment horizontal="right"/>
    </xf>
    <xf numFmtId="0" fontId="15" fillId="0" borderId="11">
      <alignment horizontal="left" wrapText="1"/>
    </xf>
    <xf numFmtId="4" fontId="16" fillId="0" borderId="60">
      <alignment horizontal="right"/>
    </xf>
    <xf numFmtId="0" fontId="16" fillId="0" borderId="7"/>
    <xf numFmtId="49" fontId="16" fillId="0" borderId="44">
      <alignment horizontal="center"/>
    </xf>
    <xf numFmtId="0" fontId="10" fillId="0" borderId="7"/>
    <xf numFmtId="4" fontId="16" fillId="0" borderId="61">
      <alignment horizontal="right"/>
    </xf>
    <xf numFmtId="0" fontId="1" fillId="0" borderId="0"/>
    <xf numFmtId="0" fontId="1" fillId="3" borderId="4" applyNumberFormat="0" applyFont="0" applyAlignment="0" applyProtection="0"/>
    <xf numFmtId="0" fontId="25" fillId="0" borderId="0"/>
    <xf numFmtId="164" fontId="26" fillId="0" borderId="0" applyFont="0" applyFill="0" applyBorder="0" applyAlignment="0" applyProtection="0"/>
  </cellStyleXfs>
  <cellXfs count="27">
    <xf numFmtId="0" fontId="0" fillId="0" borderId="0" xfId="0">
      <alignment vertical="top" wrapText="1"/>
    </xf>
    <xf numFmtId="0" fontId="3" fillId="0" borderId="0" xfId="0" applyFont="1" applyFill="1" applyAlignment="1">
      <alignment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4" fontId="27" fillId="2" borderId="3" xfId="0" applyNumberFormat="1" applyFont="1" applyFill="1" applyBorder="1" applyAlignment="1">
      <alignment horizontal="right" vertical="center" wrapText="1"/>
    </xf>
    <xf numFmtId="4" fontId="27" fillId="0" borderId="3" xfId="0" applyNumberFormat="1" applyFont="1" applyFill="1" applyBorder="1" applyAlignment="1">
      <alignment horizontal="right" vertical="center" wrapText="1"/>
    </xf>
    <xf numFmtId="4" fontId="28" fillId="0" borderId="1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7" fillId="0" borderId="0" xfId="0" applyFont="1" applyFill="1" applyAlignment="1">
      <alignment vertical="top" wrapText="1"/>
    </xf>
    <xf numFmtId="165" fontId="27" fillId="2" borderId="3" xfId="1" applyNumberFormat="1" applyFont="1" applyFill="1" applyBorder="1" applyAlignment="1">
      <alignment horizontal="right" vertical="center" wrapText="1"/>
    </xf>
    <xf numFmtId="4" fontId="27" fillId="2" borderId="3" xfId="1" applyNumberFormat="1" applyFont="1" applyFill="1" applyBorder="1" applyAlignment="1">
      <alignment horizontal="right" vertical="center" wrapText="1"/>
    </xf>
    <xf numFmtId="165" fontId="27" fillId="0" borderId="3" xfId="1" applyNumberFormat="1" applyFont="1" applyFill="1" applyBorder="1" applyAlignment="1">
      <alignment horizontal="right" vertical="center" wrapText="1"/>
    </xf>
    <xf numFmtId="4" fontId="27" fillId="0" borderId="3" xfId="1" applyNumberFormat="1" applyFont="1" applyFill="1" applyBorder="1" applyAlignment="1">
      <alignment horizontal="right" vertical="center" wrapText="1"/>
    </xf>
    <xf numFmtId="165" fontId="28" fillId="0" borderId="1" xfId="1" applyNumberFormat="1" applyFont="1" applyFill="1" applyBorder="1" applyAlignment="1">
      <alignment horizontal="right" vertical="center" wrapText="1"/>
    </xf>
    <xf numFmtId="4" fontId="28" fillId="0" borderId="1" xfId="1" applyNumberFormat="1" applyFont="1" applyFill="1" applyBorder="1" applyAlignment="1">
      <alignment horizontal="right" vertical="center" wrapText="1"/>
    </xf>
    <xf numFmtId="0" fontId="3" fillId="7" borderId="3" xfId="0" applyFont="1" applyFill="1" applyBorder="1" applyAlignment="1">
      <alignment vertical="center" wrapText="1"/>
    </xf>
    <xf numFmtId="4" fontId="27" fillId="7" borderId="3" xfId="0" applyNumberFormat="1" applyFont="1" applyFill="1" applyBorder="1" applyAlignment="1">
      <alignment horizontal="right" vertical="center" wrapText="1"/>
    </xf>
    <xf numFmtId="165" fontId="27" fillId="7" borderId="3" xfId="1" applyNumberFormat="1" applyFont="1" applyFill="1" applyBorder="1" applyAlignment="1">
      <alignment horizontal="right" vertical="center" wrapText="1"/>
    </xf>
    <xf numFmtId="4" fontId="27" fillId="7" borderId="3" xfId="1" applyNumberFormat="1" applyFont="1" applyFill="1" applyBorder="1" applyAlignment="1">
      <alignment horizontal="right" vertical="center" wrapText="1"/>
    </xf>
    <xf numFmtId="0" fontId="3" fillId="7" borderId="0" xfId="0" applyFont="1" applyFill="1" applyAlignment="1">
      <alignment vertical="top" wrapText="1"/>
    </xf>
    <xf numFmtId="49" fontId="3" fillId="7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vertical="center" wrapText="1"/>
    </xf>
  </cellXfs>
  <cellStyles count="372">
    <cellStyle name="br" xfId="6"/>
    <cellStyle name="br 2" xfId="7"/>
    <cellStyle name="col" xfId="8"/>
    <cellStyle name="col 2" xfId="9"/>
    <cellStyle name="ex73" xfId="42"/>
    <cellStyle name="Normal 2" xfId="2"/>
    <cellStyle name="Normal 3" xfId="41"/>
    <cellStyle name="style0" xfId="10"/>
    <cellStyle name="style0 2" xfId="11"/>
    <cellStyle name="td" xfId="12"/>
    <cellStyle name="td 2" xfId="13"/>
    <cellStyle name="tr" xfId="14"/>
    <cellStyle name="tr 2" xfId="15"/>
    <cellStyle name="xl100" xfId="43"/>
    <cellStyle name="xl100 2" xfId="44"/>
    <cellStyle name="xl101" xfId="45"/>
    <cellStyle name="xl101 2" xfId="46"/>
    <cellStyle name="xl102" xfId="47"/>
    <cellStyle name="xl102 2" xfId="48"/>
    <cellStyle name="xl103" xfId="49"/>
    <cellStyle name="xl103 2" xfId="50"/>
    <cellStyle name="xl104" xfId="51"/>
    <cellStyle name="xl104 2" xfId="52"/>
    <cellStyle name="xl105" xfId="53"/>
    <cellStyle name="xl105 2" xfId="54"/>
    <cellStyle name="xl106" xfId="55"/>
    <cellStyle name="xl106 2" xfId="56"/>
    <cellStyle name="xl107" xfId="57"/>
    <cellStyle name="xl107 2" xfId="58"/>
    <cellStyle name="xl108" xfId="59"/>
    <cellStyle name="xl108 2" xfId="60"/>
    <cellStyle name="xl109" xfId="61"/>
    <cellStyle name="xl109 2" xfId="62"/>
    <cellStyle name="xl110" xfId="63"/>
    <cellStyle name="xl110 2" xfId="64"/>
    <cellStyle name="xl111" xfId="65"/>
    <cellStyle name="xl111 2" xfId="66"/>
    <cellStyle name="xl112" xfId="67"/>
    <cellStyle name="xl112 2" xfId="68"/>
    <cellStyle name="xl113" xfId="69"/>
    <cellStyle name="xl113 2" xfId="70"/>
    <cellStyle name="xl114" xfId="71"/>
    <cellStyle name="xl114 2" xfId="72"/>
    <cellStyle name="xl115" xfId="73"/>
    <cellStyle name="xl115 2" xfId="74"/>
    <cellStyle name="xl116" xfId="75"/>
    <cellStyle name="xl116 2" xfId="76"/>
    <cellStyle name="xl117" xfId="77"/>
    <cellStyle name="xl117 2" xfId="78"/>
    <cellStyle name="xl118" xfId="79"/>
    <cellStyle name="xl118 2" xfId="80"/>
    <cellStyle name="xl119" xfId="81"/>
    <cellStyle name="xl119 2" xfId="82"/>
    <cellStyle name="xl120" xfId="83"/>
    <cellStyle name="xl120 2" xfId="84"/>
    <cellStyle name="xl121" xfId="85"/>
    <cellStyle name="xl121 2" xfId="86"/>
    <cellStyle name="xl122" xfId="87"/>
    <cellStyle name="xl122 2" xfId="88"/>
    <cellStyle name="xl123" xfId="89"/>
    <cellStyle name="xl123 2" xfId="90"/>
    <cellStyle name="xl124" xfId="91"/>
    <cellStyle name="xl124 2" xfId="92"/>
    <cellStyle name="xl125" xfId="93"/>
    <cellStyle name="xl125 2" xfId="94"/>
    <cellStyle name="xl126" xfId="95"/>
    <cellStyle name="xl126 2" xfId="96"/>
    <cellStyle name="xl127" xfId="97"/>
    <cellStyle name="xl127 2" xfId="98"/>
    <cellStyle name="xl128" xfId="99"/>
    <cellStyle name="xl128 2" xfId="100"/>
    <cellStyle name="xl129" xfId="101"/>
    <cellStyle name="xl129 2" xfId="102"/>
    <cellStyle name="xl130" xfId="103"/>
    <cellStyle name="xl130 2" xfId="104"/>
    <cellStyle name="xl131" xfId="105"/>
    <cellStyle name="xl131 2" xfId="106"/>
    <cellStyle name="xl132" xfId="107"/>
    <cellStyle name="xl132 2" xfId="108"/>
    <cellStyle name="xl133" xfId="109"/>
    <cellStyle name="xl133 2" xfId="110"/>
    <cellStyle name="xl134" xfId="111"/>
    <cellStyle name="xl134 2" xfId="112"/>
    <cellStyle name="xl135" xfId="113"/>
    <cellStyle name="xl135 2" xfId="114"/>
    <cellStyle name="xl136" xfId="115"/>
    <cellStyle name="xl136 2" xfId="116"/>
    <cellStyle name="xl137" xfId="117"/>
    <cellStyle name="xl137 2" xfId="118"/>
    <cellStyle name="xl138" xfId="119"/>
    <cellStyle name="xl138 2" xfId="120"/>
    <cellStyle name="xl139" xfId="121"/>
    <cellStyle name="xl139 2" xfId="122"/>
    <cellStyle name="xl140" xfId="123"/>
    <cellStyle name="xl140 2" xfId="124"/>
    <cellStyle name="xl141" xfId="125"/>
    <cellStyle name="xl141 2" xfId="126"/>
    <cellStyle name="xl142" xfId="127"/>
    <cellStyle name="xl142 2" xfId="128"/>
    <cellStyle name="xl143" xfId="129"/>
    <cellStyle name="xl143 2" xfId="130"/>
    <cellStyle name="xl144" xfId="131"/>
    <cellStyle name="xl144 2" xfId="132"/>
    <cellStyle name="xl145" xfId="133"/>
    <cellStyle name="xl145 2" xfId="134"/>
    <cellStyle name="xl146" xfId="135"/>
    <cellStyle name="xl146 2" xfId="136"/>
    <cellStyle name="xl147" xfId="137"/>
    <cellStyle name="xl147 2" xfId="138"/>
    <cellStyle name="xl148" xfId="139"/>
    <cellStyle name="xl148 2" xfId="140"/>
    <cellStyle name="xl149" xfId="141"/>
    <cellStyle name="xl149 2" xfId="142"/>
    <cellStyle name="xl150" xfId="143"/>
    <cellStyle name="xl150 2" xfId="144"/>
    <cellStyle name="xl151" xfId="145"/>
    <cellStyle name="xl151 2" xfId="146"/>
    <cellStyle name="xl152" xfId="147"/>
    <cellStyle name="xl152 2" xfId="148"/>
    <cellStyle name="xl153" xfId="149"/>
    <cellStyle name="xl153 2" xfId="150"/>
    <cellStyle name="xl154" xfId="151"/>
    <cellStyle name="xl154 2" xfId="152"/>
    <cellStyle name="xl155" xfId="153"/>
    <cellStyle name="xl155 2" xfId="154"/>
    <cellStyle name="xl156" xfId="155"/>
    <cellStyle name="xl156 2" xfId="156"/>
    <cellStyle name="xl157" xfId="157"/>
    <cellStyle name="xl157 2" xfId="158"/>
    <cellStyle name="xl158" xfId="159"/>
    <cellStyle name="xl158 2" xfId="160"/>
    <cellStyle name="xl159" xfId="161"/>
    <cellStyle name="xl159 2" xfId="162"/>
    <cellStyle name="xl160" xfId="163"/>
    <cellStyle name="xl160 2" xfId="164"/>
    <cellStyle name="xl161" xfId="165"/>
    <cellStyle name="xl161 2" xfId="166"/>
    <cellStyle name="xl162" xfId="167"/>
    <cellStyle name="xl162 2" xfId="168"/>
    <cellStyle name="xl163" xfId="169"/>
    <cellStyle name="xl163 2" xfId="170"/>
    <cellStyle name="xl164" xfId="171"/>
    <cellStyle name="xl164 2" xfId="172"/>
    <cellStyle name="xl165" xfId="173"/>
    <cellStyle name="xl165 2" xfId="174"/>
    <cellStyle name="xl166" xfId="175"/>
    <cellStyle name="xl166 2" xfId="176"/>
    <cellStyle name="xl167" xfId="177"/>
    <cellStyle name="xl167 2" xfId="178"/>
    <cellStyle name="xl168" xfId="179"/>
    <cellStyle name="xl168 2" xfId="180"/>
    <cellStyle name="xl169" xfId="181"/>
    <cellStyle name="xl169 2" xfId="182"/>
    <cellStyle name="xl170" xfId="183"/>
    <cellStyle name="xl170 2" xfId="184"/>
    <cellStyle name="xl171" xfId="185"/>
    <cellStyle name="xl171 2" xfId="186"/>
    <cellStyle name="xl172" xfId="187"/>
    <cellStyle name="xl172 2" xfId="188"/>
    <cellStyle name="xl173" xfId="189"/>
    <cellStyle name="xl173 2" xfId="190"/>
    <cellStyle name="xl174" xfId="191"/>
    <cellStyle name="xl174 2" xfId="192"/>
    <cellStyle name="xl175" xfId="193"/>
    <cellStyle name="xl175 2" xfId="194"/>
    <cellStyle name="xl176" xfId="195"/>
    <cellStyle name="xl176 2" xfId="196"/>
    <cellStyle name="xl177" xfId="197"/>
    <cellStyle name="xl177 2" xfId="198"/>
    <cellStyle name="xl178" xfId="199"/>
    <cellStyle name="xl178 2" xfId="200"/>
    <cellStyle name="xl179" xfId="201"/>
    <cellStyle name="xl179 2" xfId="202"/>
    <cellStyle name="xl180" xfId="203"/>
    <cellStyle name="xl180 2" xfId="204"/>
    <cellStyle name="xl181" xfId="205"/>
    <cellStyle name="xl181 2" xfId="206"/>
    <cellStyle name="xl182" xfId="207"/>
    <cellStyle name="xl182 2" xfId="208"/>
    <cellStyle name="xl183" xfId="209"/>
    <cellStyle name="xl184" xfId="210"/>
    <cellStyle name="xl185" xfId="211"/>
    <cellStyle name="xl186" xfId="212"/>
    <cellStyle name="xl187" xfId="213"/>
    <cellStyle name="xl188" xfId="214"/>
    <cellStyle name="xl189" xfId="215"/>
    <cellStyle name="xl190" xfId="216"/>
    <cellStyle name="xl191" xfId="217"/>
    <cellStyle name="xl192" xfId="218"/>
    <cellStyle name="xl193" xfId="219"/>
    <cellStyle name="xl194" xfId="220"/>
    <cellStyle name="xl195" xfId="221"/>
    <cellStyle name="xl196" xfId="222"/>
    <cellStyle name="xl197" xfId="223"/>
    <cellStyle name="xl198" xfId="224"/>
    <cellStyle name="xl199" xfId="225"/>
    <cellStyle name="xl200" xfId="226"/>
    <cellStyle name="xl21" xfId="16"/>
    <cellStyle name="xl21 2" xfId="17"/>
    <cellStyle name="xl22" xfId="18"/>
    <cellStyle name="xl22 2" xfId="227"/>
    <cellStyle name="xl23" xfId="19"/>
    <cellStyle name="xl23 2" xfId="228"/>
    <cellStyle name="xl24" xfId="20"/>
    <cellStyle name="xl24 2" xfId="229"/>
    <cellStyle name="xl25" xfId="21"/>
    <cellStyle name="xl25 2" xfId="230"/>
    <cellStyle name="xl26" xfId="22"/>
    <cellStyle name="xl26 2" xfId="231"/>
    <cellStyle name="xl27" xfId="23"/>
    <cellStyle name="xl27 2" xfId="232"/>
    <cellStyle name="xl28" xfId="24"/>
    <cellStyle name="xl28 2" xfId="233"/>
    <cellStyle name="xl29" xfId="25"/>
    <cellStyle name="xl29 2" xfId="234"/>
    <cellStyle name="xl30" xfId="26"/>
    <cellStyle name="xl30 2" xfId="235"/>
    <cellStyle name="xl31" xfId="27"/>
    <cellStyle name="xl31 2" xfId="236"/>
    <cellStyle name="xl32" xfId="28"/>
    <cellStyle name="xl33" xfId="29"/>
    <cellStyle name="xl33 2" xfId="237"/>
    <cellStyle name="xl34" xfId="30"/>
    <cellStyle name="xl34 2" xfId="238"/>
    <cellStyle name="xl35" xfId="31"/>
    <cellStyle name="xl35 2" xfId="239"/>
    <cellStyle name="xl36" xfId="32"/>
    <cellStyle name="xl36 2" xfId="240"/>
    <cellStyle name="xl37" xfId="4"/>
    <cellStyle name="xl37 2" xfId="241"/>
    <cellStyle name="xl38" xfId="3"/>
    <cellStyle name="xl38 2" xfId="242"/>
    <cellStyle name="xl39" xfId="33"/>
    <cellStyle name="xl39 2" xfId="243"/>
    <cellStyle name="xl40" xfId="244"/>
    <cellStyle name="xl40 2" xfId="245"/>
    <cellStyle name="xl41" xfId="246"/>
    <cellStyle name="xl41 2" xfId="247"/>
    <cellStyle name="xl42" xfId="34"/>
    <cellStyle name="xl42 2" xfId="248"/>
    <cellStyle name="xl43" xfId="249"/>
    <cellStyle name="xl43 2" xfId="250"/>
    <cellStyle name="xl44" xfId="251"/>
    <cellStyle name="xl44 2" xfId="252"/>
    <cellStyle name="xl45" xfId="253"/>
    <cellStyle name="xl45 2" xfId="254"/>
    <cellStyle name="xl45 3" xfId="255"/>
    <cellStyle name="xl46" xfId="256"/>
    <cellStyle name="xl46 2" xfId="257"/>
    <cellStyle name="xl46 3" xfId="258"/>
    <cellStyle name="xl47" xfId="259"/>
    <cellStyle name="xl47 2" xfId="260"/>
    <cellStyle name="xl48" xfId="261"/>
    <cellStyle name="xl48 2" xfId="262"/>
    <cellStyle name="xl48 3" xfId="263"/>
    <cellStyle name="xl49" xfId="264"/>
    <cellStyle name="xl49 2" xfId="265"/>
    <cellStyle name="xl50" xfId="266"/>
    <cellStyle name="xl50 2" xfId="267"/>
    <cellStyle name="xl51" xfId="268"/>
    <cellStyle name="xl51 2" xfId="269"/>
    <cellStyle name="xl52" xfId="270"/>
    <cellStyle name="xl52 2" xfId="271"/>
    <cellStyle name="xl53" xfId="272"/>
    <cellStyle name="xl53 2" xfId="273"/>
    <cellStyle name="xl54" xfId="274"/>
    <cellStyle name="xl54 2" xfId="275"/>
    <cellStyle name="xl55" xfId="276"/>
    <cellStyle name="xl55 2" xfId="277"/>
    <cellStyle name="xl56" xfId="278"/>
    <cellStyle name="xl56 2" xfId="279"/>
    <cellStyle name="xl56 3" xfId="280"/>
    <cellStyle name="xl57" xfId="281"/>
    <cellStyle name="xl57 2" xfId="282"/>
    <cellStyle name="xl58" xfId="283"/>
    <cellStyle name="xl58 2" xfId="284"/>
    <cellStyle name="xl59" xfId="285"/>
    <cellStyle name="xl59 2" xfId="286"/>
    <cellStyle name="xl60" xfId="287"/>
    <cellStyle name="xl60 2" xfId="288"/>
    <cellStyle name="xl61" xfId="289"/>
    <cellStyle name="xl61 2" xfId="290"/>
    <cellStyle name="xl62" xfId="291"/>
    <cellStyle name="xl62 2" xfId="292"/>
    <cellStyle name="xl63" xfId="293"/>
    <cellStyle name="xl63 2" xfId="294"/>
    <cellStyle name="xl64" xfId="295"/>
    <cellStyle name="xl64 2" xfId="296"/>
    <cellStyle name="xl65" xfId="297"/>
    <cellStyle name="xl65 2" xfId="298"/>
    <cellStyle name="xl66" xfId="299"/>
    <cellStyle name="xl66 2" xfId="300"/>
    <cellStyle name="xl67" xfId="301"/>
    <cellStyle name="xl67 2" xfId="302"/>
    <cellStyle name="xl68" xfId="303"/>
    <cellStyle name="xl68 2" xfId="304"/>
    <cellStyle name="xl69" xfId="305"/>
    <cellStyle name="xl69 2" xfId="306"/>
    <cellStyle name="xl70" xfId="307"/>
    <cellStyle name="xl70 2" xfId="308"/>
    <cellStyle name="xl71" xfId="309"/>
    <cellStyle name="xl71 2" xfId="310"/>
    <cellStyle name="xl72" xfId="311"/>
    <cellStyle name="xl72 2" xfId="312"/>
    <cellStyle name="xl73" xfId="313"/>
    <cellStyle name="xl73 2" xfId="314"/>
    <cellStyle name="xl74" xfId="315"/>
    <cellStyle name="xl74 2" xfId="316"/>
    <cellStyle name="xl75" xfId="317"/>
    <cellStyle name="xl75 2" xfId="318"/>
    <cellStyle name="xl75 3" xfId="319"/>
    <cellStyle name="xl76" xfId="320"/>
    <cellStyle name="xl76 2" xfId="321"/>
    <cellStyle name="xl77" xfId="322"/>
    <cellStyle name="xl77 2" xfId="323"/>
    <cellStyle name="xl78" xfId="324"/>
    <cellStyle name="xl78 2" xfId="325"/>
    <cellStyle name="xl79" xfId="326"/>
    <cellStyle name="xl79 2" xfId="327"/>
    <cellStyle name="xl80" xfId="328"/>
    <cellStyle name="xl80 2" xfId="329"/>
    <cellStyle name="xl81" xfId="330"/>
    <cellStyle name="xl81 2" xfId="331"/>
    <cellStyle name="xl82" xfId="332"/>
    <cellStyle name="xl82 2" xfId="333"/>
    <cellStyle name="xl83" xfId="334"/>
    <cellStyle name="xl83 2" xfId="335"/>
    <cellStyle name="xl84" xfId="336"/>
    <cellStyle name="xl84 2" xfId="337"/>
    <cellStyle name="xl85" xfId="338"/>
    <cellStyle name="xl85 2" xfId="339"/>
    <cellStyle name="xl86" xfId="340"/>
    <cellStyle name="xl86 2" xfId="341"/>
    <cellStyle name="xl87" xfId="342"/>
    <cellStyle name="xl87 2" xfId="343"/>
    <cellStyle name="xl88" xfId="344"/>
    <cellStyle name="xl88 2" xfId="345"/>
    <cellStyle name="xl89" xfId="346"/>
    <cellStyle name="xl89 2" xfId="347"/>
    <cellStyle name="xl90" xfId="348"/>
    <cellStyle name="xl90 2" xfId="349"/>
    <cellStyle name="xl91" xfId="350"/>
    <cellStyle name="xl91 2" xfId="351"/>
    <cellStyle name="xl92" xfId="352"/>
    <cellStyle name="xl92 2" xfId="353"/>
    <cellStyle name="xl93" xfId="354"/>
    <cellStyle name="xl93 2" xfId="355"/>
    <cellStyle name="xl94" xfId="356"/>
    <cellStyle name="xl94 2" xfId="357"/>
    <cellStyle name="xl95" xfId="358"/>
    <cellStyle name="xl95 2" xfId="359"/>
    <cellStyle name="xl96" xfId="360"/>
    <cellStyle name="xl96 2" xfId="361"/>
    <cellStyle name="xl97" xfId="362"/>
    <cellStyle name="xl97 2" xfId="363"/>
    <cellStyle name="xl98" xfId="364"/>
    <cellStyle name="xl98 2" xfId="365"/>
    <cellStyle name="xl99" xfId="366"/>
    <cellStyle name="xl99 2" xfId="367"/>
    <cellStyle name="Обычный" xfId="0" builtinId="0"/>
    <cellStyle name="Обычный 2" xfId="5"/>
    <cellStyle name="Обычный 2 2" xfId="35"/>
    <cellStyle name="Обычный 3" xfId="36"/>
    <cellStyle name="Обычный 3 2" xfId="368"/>
    <cellStyle name="Обычный 4" xfId="37"/>
    <cellStyle name="Обычный 5" xfId="38"/>
    <cellStyle name="Обычный 6" xfId="39"/>
    <cellStyle name="Обычный 7" xfId="40"/>
    <cellStyle name="Примечание 2" xfId="369"/>
    <cellStyle name="Процентный" xfId="1" builtinId="5"/>
    <cellStyle name="Стиль 1" xfId="370"/>
    <cellStyle name="Финансовый 2" xfId="3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tabSelected="1" zoomScale="76" zoomScaleNormal="76" workbookViewId="0">
      <pane ySplit="4" topLeftCell="A44" activePane="bottomLeft" state="frozen"/>
      <selection pane="bottomLeft" activeCell="F56" sqref="F56"/>
    </sheetView>
  </sheetViews>
  <sheetFormatPr defaultRowHeight="14.25" x14ac:dyDescent="0.2"/>
  <cols>
    <col min="1" max="1" width="45.83203125" style="1" customWidth="1"/>
    <col min="2" max="2" width="6.1640625" style="1" customWidth="1"/>
    <col min="3" max="3" width="6.33203125" style="1" customWidth="1"/>
    <col min="4" max="6" width="25" style="1" customWidth="1"/>
    <col min="7" max="7" width="25" style="11" customWidth="1"/>
    <col min="8" max="11" width="21.83203125" style="11" customWidth="1"/>
    <col min="12" max="12" width="25.5" style="11" customWidth="1"/>
    <col min="13" max="13" width="26.1640625" style="11" customWidth="1"/>
    <col min="14" max="16384" width="9.33203125" style="1"/>
  </cols>
  <sheetData>
    <row r="1" spans="1:13" ht="32.25" customHeight="1" x14ac:dyDescent="0.2">
      <c r="A1" s="24" t="s">
        <v>76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 ht="15" customHeight="1" x14ac:dyDescent="0.2">
      <c r="A2" s="25" t="s">
        <v>71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3" ht="56.25" customHeight="1" x14ac:dyDescent="0.2">
      <c r="A3" s="2" t="s">
        <v>70</v>
      </c>
      <c r="B3" s="2" t="s">
        <v>69</v>
      </c>
      <c r="C3" s="2" t="s">
        <v>68</v>
      </c>
      <c r="D3" s="2" t="s">
        <v>77</v>
      </c>
      <c r="E3" s="2" t="s">
        <v>78</v>
      </c>
      <c r="F3" s="2" t="s">
        <v>79</v>
      </c>
      <c r="G3" s="10" t="s">
        <v>72</v>
      </c>
      <c r="H3" s="10" t="s">
        <v>80</v>
      </c>
      <c r="I3" s="10" t="s">
        <v>81</v>
      </c>
      <c r="J3" s="10" t="s">
        <v>82</v>
      </c>
      <c r="K3" s="10" t="s">
        <v>83</v>
      </c>
      <c r="L3" s="10" t="s">
        <v>74</v>
      </c>
      <c r="M3" s="10" t="s">
        <v>84</v>
      </c>
    </row>
    <row r="4" spans="1:13" ht="14.45" customHeight="1" x14ac:dyDescent="0.2">
      <c r="A4" s="2" t="s">
        <v>67</v>
      </c>
      <c r="B4" s="2" t="s">
        <v>66</v>
      </c>
      <c r="C4" s="2" t="s">
        <v>65</v>
      </c>
      <c r="D4" s="2" t="s">
        <v>64</v>
      </c>
      <c r="E4" s="2" t="s">
        <v>63</v>
      </c>
      <c r="F4" s="2" t="s">
        <v>62</v>
      </c>
      <c r="G4" s="10" t="s">
        <v>61</v>
      </c>
      <c r="H4" s="10" t="s">
        <v>60</v>
      </c>
      <c r="I4" s="10" t="s">
        <v>59</v>
      </c>
      <c r="J4" s="10" t="s">
        <v>18</v>
      </c>
      <c r="K4" s="10" t="s">
        <v>13</v>
      </c>
      <c r="L4" s="10" t="s">
        <v>11</v>
      </c>
      <c r="M4" s="10" t="s">
        <v>9</v>
      </c>
    </row>
    <row r="5" spans="1:13" ht="15" customHeight="1" x14ac:dyDescent="0.2">
      <c r="A5" s="5" t="s">
        <v>58</v>
      </c>
      <c r="B5" s="4" t="s">
        <v>5</v>
      </c>
      <c r="C5" s="4" t="s">
        <v>7</v>
      </c>
      <c r="D5" s="6">
        <f>SUM(D6:D13)</f>
        <v>58519430.489999995</v>
      </c>
      <c r="E5" s="6">
        <f>SUM(E6:E13)</f>
        <v>54472312</v>
      </c>
      <c r="F5" s="6">
        <f>SUM(F6:F13)</f>
        <v>61556297.299999997</v>
      </c>
      <c r="G5" s="6">
        <f>SUM(G6:G13)</f>
        <v>64968398</v>
      </c>
      <c r="H5" s="6">
        <f t="shared" ref="H5" si="0">G5-D5</f>
        <v>6448967.5100000054</v>
      </c>
      <c r="I5" s="12">
        <f t="shared" ref="I5:I11" si="1">IFERROR(G5/D5,"-")</f>
        <v>1.1102021577448884</v>
      </c>
      <c r="J5" s="13">
        <f t="shared" ref="J5:J28" si="2">G5-F5</f>
        <v>3412100.700000003</v>
      </c>
      <c r="K5" s="12">
        <f>IFERROR(G5/F5,"-")</f>
        <v>1.0554305708702854</v>
      </c>
      <c r="L5" s="6">
        <f>SUM(L6:L13)</f>
        <v>70631500</v>
      </c>
      <c r="M5" s="6">
        <f>SUM(M6:M13)</f>
        <v>76331840</v>
      </c>
    </row>
    <row r="6" spans="1:13" ht="64.5" customHeight="1" x14ac:dyDescent="0.2">
      <c r="A6" s="3" t="s">
        <v>57</v>
      </c>
      <c r="B6" s="2" t="s">
        <v>5</v>
      </c>
      <c r="C6" s="2" t="s">
        <v>3</v>
      </c>
      <c r="D6" s="7">
        <v>2432873.9900000002</v>
      </c>
      <c r="E6" s="7">
        <v>1838820</v>
      </c>
      <c r="F6" s="7">
        <v>1875068.3</v>
      </c>
      <c r="G6" s="7">
        <v>2211289</v>
      </c>
      <c r="H6" s="7">
        <f>G6-D6</f>
        <v>-221584.99000000022</v>
      </c>
      <c r="I6" s="14">
        <f t="shared" si="1"/>
        <v>0.9089204821495912</v>
      </c>
      <c r="J6" s="15">
        <f t="shared" si="2"/>
        <v>336220.69999999995</v>
      </c>
      <c r="K6" s="14">
        <f t="shared" ref="K6:K48" si="3">IFERROR(G6/F6,"-")</f>
        <v>1.1793111749582668</v>
      </c>
      <c r="L6" s="7">
        <v>2211289</v>
      </c>
      <c r="M6" s="7">
        <v>2211289</v>
      </c>
    </row>
    <row r="7" spans="1:13" ht="80.099999999999994" customHeight="1" x14ac:dyDescent="0.2">
      <c r="A7" s="3" t="s">
        <v>56</v>
      </c>
      <c r="B7" s="2" t="s">
        <v>5</v>
      </c>
      <c r="C7" s="2" t="s">
        <v>1</v>
      </c>
      <c r="D7" s="7">
        <v>857521.45</v>
      </c>
      <c r="E7" s="7">
        <v>1165178</v>
      </c>
      <c r="F7" s="7">
        <v>1284878</v>
      </c>
      <c r="G7" s="7">
        <v>1363803</v>
      </c>
      <c r="H7" s="7">
        <f t="shared" ref="H7:H13" si="4">G7-D7</f>
        <v>506281.55000000005</v>
      </c>
      <c r="I7" s="14">
        <f t="shared" si="1"/>
        <v>1.5904010331170142</v>
      </c>
      <c r="J7" s="15">
        <f t="shared" si="2"/>
        <v>78925</v>
      </c>
      <c r="K7" s="14">
        <f t="shared" si="3"/>
        <v>1.0614260653540648</v>
      </c>
      <c r="L7" s="7">
        <v>1363803</v>
      </c>
      <c r="M7" s="7">
        <v>1363803</v>
      </c>
    </row>
    <row r="8" spans="1:13" ht="96.6" customHeight="1" x14ac:dyDescent="0.2">
      <c r="A8" s="3" t="s">
        <v>55</v>
      </c>
      <c r="B8" s="2" t="s">
        <v>5</v>
      </c>
      <c r="C8" s="2" t="s">
        <v>10</v>
      </c>
      <c r="D8" s="7">
        <v>38720540.82</v>
      </c>
      <c r="E8" s="7">
        <v>33477429</v>
      </c>
      <c r="F8" s="7">
        <v>38819750</v>
      </c>
      <c r="G8" s="7">
        <v>40404514</v>
      </c>
      <c r="H8" s="7">
        <f t="shared" si="4"/>
        <v>1683973.1799999997</v>
      </c>
      <c r="I8" s="14">
        <f t="shared" si="1"/>
        <v>1.0434904354210413</v>
      </c>
      <c r="J8" s="15">
        <f t="shared" si="2"/>
        <v>1584764</v>
      </c>
      <c r="K8" s="14">
        <f t="shared" si="3"/>
        <v>1.0408236529086354</v>
      </c>
      <c r="L8" s="7">
        <v>40404514</v>
      </c>
      <c r="M8" s="7">
        <v>40404514</v>
      </c>
    </row>
    <row r="9" spans="1:13" ht="15" customHeight="1" x14ac:dyDescent="0.2">
      <c r="A9" s="3" t="s">
        <v>54</v>
      </c>
      <c r="B9" s="2" t="s">
        <v>5</v>
      </c>
      <c r="C9" s="2" t="s">
        <v>12</v>
      </c>
      <c r="D9" s="7">
        <v>0</v>
      </c>
      <c r="E9" s="7">
        <v>4776</v>
      </c>
      <c r="F9" s="7">
        <v>4776</v>
      </c>
      <c r="G9" s="7">
        <v>41047</v>
      </c>
      <c r="H9" s="7">
        <f t="shared" si="4"/>
        <v>41047</v>
      </c>
      <c r="I9" s="14" t="str">
        <f t="shared" si="1"/>
        <v>-</v>
      </c>
      <c r="J9" s="15">
        <f t="shared" si="2"/>
        <v>36271</v>
      </c>
      <c r="K9" s="14">
        <f t="shared" si="3"/>
        <v>8.5944304857621443</v>
      </c>
      <c r="L9" s="7">
        <v>4149</v>
      </c>
      <c r="M9" s="7">
        <v>4489</v>
      </c>
    </row>
    <row r="10" spans="1:13" ht="64.5" customHeight="1" x14ac:dyDescent="0.2">
      <c r="A10" s="3" t="s">
        <v>53</v>
      </c>
      <c r="B10" s="2" t="s">
        <v>5</v>
      </c>
      <c r="C10" s="2" t="s">
        <v>17</v>
      </c>
      <c r="D10" s="7">
        <v>7693380.29</v>
      </c>
      <c r="E10" s="7">
        <v>8040840</v>
      </c>
      <c r="F10" s="7">
        <v>8636644</v>
      </c>
      <c r="G10" s="7">
        <v>9858930</v>
      </c>
      <c r="H10" s="7">
        <f t="shared" si="4"/>
        <v>2165549.71</v>
      </c>
      <c r="I10" s="14">
        <f t="shared" si="1"/>
        <v>1.2814822130676189</v>
      </c>
      <c r="J10" s="15">
        <f t="shared" si="2"/>
        <v>1222286</v>
      </c>
      <c r="K10" s="14">
        <f t="shared" si="3"/>
        <v>1.1415232583396977</v>
      </c>
      <c r="L10" s="7">
        <v>9858930</v>
      </c>
      <c r="M10" s="7">
        <v>9858930</v>
      </c>
    </row>
    <row r="11" spans="1:13" ht="64.5" customHeight="1" x14ac:dyDescent="0.2">
      <c r="A11" s="3" t="s">
        <v>85</v>
      </c>
      <c r="B11" s="2" t="s">
        <v>5</v>
      </c>
      <c r="C11" s="9" t="s">
        <v>28</v>
      </c>
      <c r="D11" s="7">
        <v>383780.48</v>
      </c>
      <c r="E11" s="7">
        <v>0</v>
      </c>
      <c r="F11" s="7">
        <v>0</v>
      </c>
      <c r="G11" s="7">
        <v>0</v>
      </c>
      <c r="H11" s="7">
        <f t="shared" si="4"/>
        <v>-383780.48</v>
      </c>
      <c r="I11" s="14">
        <f t="shared" si="1"/>
        <v>0</v>
      </c>
      <c r="J11" s="15">
        <f t="shared" si="2"/>
        <v>0</v>
      </c>
      <c r="K11" s="14" t="str">
        <f t="shared" si="3"/>
        <v>-</v>
      </c>
      <c r="L11" s="7">
        <v>0</v>
      </c>
      <c r="M11" s="7">
        <v>0</v>
      </c>
    </row>
    <row r="12" spans="1:13" ht="15" customHeight="1" x14ac:dyDescent="0.2">
      <c r="A12" s="3" t="s">
        <v>52</v>
      </c>
      <c r="B12" s="2" t="s">
        <v>5</v>
      </c>
      <c r="C12" s="2" t="s">
        <v>13</v>
      </c>
      <c r="D12" s="7">
        <v>0</v>
      </c>
      <c r="E12" s="7">
        <v>100000</v>
      </c>
      <c r="F12" s="7">
        <v>80000</v>
      </c>
      <c r="G12" s="7">
        <v>100000</v>
      </c>
      <c r="H12" s="7">
        <f t="shared" si="4"/>
        <v>100000</v>
      </c>
      <c r="I12" s="14" t="str">
        <f>IFERROR(G12/D12,"-")</f>
        <v>-</v>
      </c>
      <c r="J12" s="15">
        <f t="shared" si="2"/>
        <v>20000</v>
      </c>
      <c r="K12" s="14">
        <f t="shared" si="3"/>
        <v>1.25</v>
      </c>
      <c r="L12" s="7">
        <v>100000</v>
      </c>
      <c r="M12" s="7">
        <v>100000</v>
      </c>
    </row>
    <row r="13" spans="1:13" ht="15" customHeight="1" x14ac:dyDescent="0.2">
      <c r="A13" s="3" t="s">
        <v>51</v>
      </c>
      <c r="B13" s="2" t="s">
        <v>5</v>
      </c>
      <c r="C13" s="2" t="s">
        <v>9</v>
      </c>
      <c r="D13" s="7">
        <v>8431333.4600000009</v>
      </c>
      <c r="E13" s="7">
        <v>9845269</v>
      </c>
      <c r="F13" s="7">
        <v>10855181</v>
      </c>
      <c r="G13" s="7">
        <v>10988815</v>
      </c>
      <c r="H13" s="7">
        <f t="shared" si="4"/>
        <v>2557481.5399999991</v>
      </c>
      <c r="I13" s="14">
        <f>IFERROR(G13/D13,"-")</f>
        <v>1.3033306121900199</v>
      </c>
      <c r="J13" s="15">
        <f t="shared" si="2"/>
        <v>133634</v>
      </c>
      <c r="K13" s="14">
        <f t="shared" si="3"/>
        <v>1.0123106192333413</v>
      </c>
      <c r="L13" s="7">
        <v>16688815</v>
      </c>
      <c r="M13" s="7">
        <v>22388815</v>
      </c>
    </row>
    <row r="14" spans="1:13" ht="15" customHeight="1" x14ac:dyDescent="0.2">
      <c r="A14" s="5" t="s">
        <v>50</v>
      </c>
      <c r="B14" s="4" t="s">
        <v>3</v>
      </c>
      <c r="C14" s="4" t="s">
        <v>7</v>
      </c>
      <c r="D14" s="6">
        <f>SUM(D15:D15)</f>
        <v>575262.57999999996</v>
      </c>
      <c r="E14" s="6">
        <f>SUM(E15:E15)</f>
        <v>815230</v>
      </c>
      <c r="F14" s="6">
        <f>SUM(F15:F15)</f>
        <v>820756</v>
      </c>
      <c r="G14" s="6">
        <f>SUM(G15:G15)</f>
        <v>1119810</v>
      </c>
      <c r="H14" s="6">
        <f>G14-D14</f>
        <v>544547.42000000004</v>
      </c>
      <c r="I14" s="12">
        <f>IFERROR(G14/D14,"-")</f>
        <v>1.9466067130596258</v>
      </c>
      <c r="J14" s="13">
        <f t="shared" si="2"/>
        <v>299054</v>
      </c>
      <c r="K14" s="12">
        <f t="shared" si="3"/>
        <v>1.3643640740975393</v>
      </c>
      <c r="L14" s="6">
        <f>SUM(L15:L15)</f>
        <v>1248705</v>
      </c>
      <c r="M14" s="6">
        <f>SUM(M15:M15)</f>
        <v>1588844</v>
      </c>
    </row>
    <row r="15" spans="1:13" ht="32.25" customHeight="1" x14ac:dyDescent="0.2">
      <c r="A15" s="3" t="s">
        <v>49</v>
      </c>
      <c r="B15" s="2" t="s">
        <v>3</v>
      </c>
      <c r="C15" s="2" t="s">
        <v>1</v>
      </c>
      <c r="D15" s="7">
        <v>575262.57999999996</v>
      </c>
      <c r="E15" s="7">
        <v>815230</v>
      </c>
      <c r="F15" s="7">
        <v>820756</v>
      </c>
      <c r="G15" s="7">
        <v>1119810</v>
      </c>
      <c r="H15" s="7">
        <f>G15-D15</f>
        <v>544547.42000000004</v>
      </c>
      <c r="I15" s="14">
        <f>IFERROR(G15/D15,"-")</f>
        <v>1.9466067130596258</v>
      </c>
      <c r="J15" s="15">
        <f t="shared" si="2"/>
        <v>299054</v>
      </c>
      <c r="K15" s="14">
        <f t="shared" si="3"/>
        <v>1.3643640740975393</v>
      </c>
      <c r="L15" s="7">
        <v>1248705</v>
      </c>
      <c r="M15" s="7">
        <v>1588844</v>
      </c>
    </row>
    <row r="16" spans="1:13" ht="32.25" customHeight="1" x14ac:dyDescent="0.2">
      <c r="A16" s="5" t="s">
        <v>48</v>
      </c>
      <c r="B16" s="4" t="s">
        <v>1</v>
      </c>
      <c r="C16" s="4" t="s">
        <v>7</v>
      </c>
      <c r="D16" s="6">
        <f>SUM(D18:D19)</f>
        <v>4580846.43</v>
      </c>
      <c r="E16" s="6">
        <f>SUM(E18:E19)</f>
        <v>5947305</v>
      </c>
      <c r="F16" s="6">
        <f>SUM(F17:F19)</f>
        <v>6223085</v>
      </c>
      <c r="G16" s="6">
        <f>SUM(G17:G19)</f>
        <v>6899665</v>
      </c>
      <c r="H16" s="6">
        <f t="shared" ref="H16:H24" si="5">G16-D16</f>
        <v>2318818.5700000003</v>
      </c>
      <c r="I16" s="12">
        <f t="shared" ref="I16:I20" si="6">IFERROR(G16/D16,"-")</f>
        <v>1.5061987135857773</v>
      </c>
      <c r="J16" s="13">
        <f t="shared" si="2"/>
        <v>676580</v>
      </c>
      <c r="K16" s="12">
        <f t="shared" si="3"/>
        <v>1.1087209960975948</v>
      </c>
      <c r="L16" s="6">
        <f>SUM(L18:L19)</f>
        <v>6899665</v>
      </c>
      <c r="M16" s="6">
        <f>SUM(M18:M19)</f>
        <v>6899665</v>
      </c>
    </row>
    <row r="17" spans="1:13" s="22" customFormat="1" ht="32.25" customHeight="1" x14ac:dyDescent="0.2">
      <c r="A17" s="18" t="s">
        <v>86</v>
      </c>
      <c r="B17" s="23" t="s">
        <v>1</v>
      </c>
      <c r="C17" s="23" t="s">
        <v>23</v>
      </c>
      <c r="D17" s="19">
        <v>0</v>
      </c>
      <c r="E17" s="19">
        <v>0</v>
      </c>
      <c r="F17" s="19">
        <v>275780</v>
      </c>
      <c r="G17" s="19">
        <v>0</v>
      </c>
      <c r="H17" s="7">
        <f t="shared" si="5"/>
        <v>0</v>
      </c>
      <c r="I17" s="20" t="str">
        <f t="shared" si="6"/>
        <v>-</v>
      </c>
      <c r="J17" s="21">
        <f t="shared" si="2"/>
        <v>-275780</v>
      </c>
      <c r="K17" s="20"/>
      <c r="L17" s="19"/>
      <c r="M17" s="19"/>
    </row>
    <row r="18" spans="1:13" ht="64.5" customHeight="1" x14ac:dyDescent="0.2">
      <c r="A18" s="3" t="s">
        <v>47</v>
      </c>
      <c r="B18" s="2" t="s">
        <v>1</v>
      </c>
      <c r="C18" s="2" t="s">
        <v>18</v>
      </c>
      <c r="D18" s="7">
        <v>4555896.43</v>
      </c>
      <c r="E18" s="7">
        <v>5922305</v>
      </c>
      <c r="F18" s="7">
        <v>5922305</v>
      </c>
      <c r="G18" s="7">
        <v>6874665</v>
      </c>
      <c r="H18" s="7">
        <f t="shared" si="5"/>
        <v>2318768.5700000003</v>
      </c>
      <c r="I18" s="14">
        <f t="shared" si="6"/>
        <v>1.5089598952977077</v>
      </c>
      <c r="J18" s="15">
        <f t="shared" si="2"/>
        <v>952360</v>
      </c>
      <c r="K18" s="14">
        <f t="shared" si="3"/>
        <v>1.1608090093299821</v>
      </c>
      <c r="L18" s="7">
        <v>6874665</v>
      </c>
      <c r="M18" s="7">
        <v>6874665</v>
      </c>
    </row>
    <row r="19" spans="1:13" ht="48.95" customHeight="1" x14ac:dyDescent="0.2">
      <c r="A19" s="3" t="s">
        <v>46</v>
      </c>
      <c r="B19" s="2" t="s">
        <v>1</v>
      </c>
      <c r="C19" s="2" t="s">
        <v>2</v>
      </c>
      <c r="D19" s="7">
        <v>24950</v>
      </c>
      <c r="E19" s="7">
        <v>25000</v>
      </c>
      <c r="F19" s="7">
        <v>25000</v>
      </c>
      <c r="G19" s="7">
        <v>25000</v>
      </c>
      <c r="H19" s="7">
        <f t="shared" si="5"/>
        <v>50</v>
      </c>
      <c r="I19" s="14">
        <f t="shared" si="6"/>
        <v>1.002004008016032</v>
      </c>
      <c r="J19" s="15">
        <f t="shared" si="2"/>
        <v>0</v>
      </c>
      <c r="K19" s="14">
        <f t="shared" si="3"/>
        <v>1</v>
      </c>
      <c r="L19" s="7">
        <v>25000</v>
      </c>
      <c r="M19" s="7">
        <v>25000</v>
      </c>
    </row>
    <row r="20" spans="1:13" ht="15" customHeight="1" x14ac:dyDescent="0.2">
      <c r="A20" s="5" t="s">
        <v>45</v>
      </c>
      <c r="B20" s="4" t="s">
        <v>10</v>
      </c>
      <c r="C20" s="4" t="s">
        <v>7</v>
      </c>
      <c r="D20" s="6">
        <f>SUM(D21:D24)</f>
        <v>35795846.149999999</v>
      </c>
      <c r="E20" s="6">
        <f>SUM(E21:E24)</f>
        <v>34052676.649999999</v>
      </c>
      <c r="F20" s="6">
        <f>SUM(F21:F24)</f>
        <v>44337436.689999998</v>
      </c>
      <c r="G20" s="6">
        <f>SUM(G21:G24)</f>
        <v>25435768</v>
      </c>
      <c r="H20" s="6">
        <f t="shared" si="5"/>
        <v>-10360078.149999999</v>
      </c>
      <c r="I20" s="12">
        <f t="shared" si="6"/>
        <v>0.71057876082641513</v>
      </c>
      <c r="J20" s="13">
        <f t="shared" si="2"/>
        <v>-18901668.689999998</v>
      </c>
      <c r="K20" s="12">
        <f t="shared" si="3"/>
        <v>0.5736860292091911</v>
      </c>
      <c r="L20" s="6">
        <f>SUM(L21:L24)</f>
        <v>38241666</v>
      </c>
      <c r="M20" s="6">
        <f>SUM(M21:M24)</f>
        <v>35721628</v>
      </c>
    </row>
    <row r="21" spans="1:13" ht="15" customHeight="1" x14ac:dyDescent="0.2">
      <c r="A21" s="3" t="s">
        <v>44</v>
      </c>
      <c r="B21" s="2" t="s">
        <v>10</v>
      </c>
      <c r="C21" s="2" t="s">
        <v>12</v>
      </c>
      <c r="D21" s="7">
        <v>118008.36</v>
      </c>
      <c r="E21" s="7">
        <v>221614.65</v>
      </c>
      <c r="F21" s="7">
        <v>221614.65</v>
      </c>
      <c r="G21" s="7">
        <v>260430</v>
      </c>
      <c r="H21" s="7">
        <f t="shared" si="5"/>
        <v>142421.64000000001</v>
      </c>
      <c r="I21" s="14">
        <f t="shared" ref="I21:I40" si="7">IFERROR(G21/D21,"-")</f>
        <v>2.2068775466416106</v>
      </c>
      <c r="J21" s="15">
        <f t="shared" si="2"/>
        <v>38815.350000000006</v>
      </c>
      <c r="K21" s="14">
        <f t="shared" si="3"/>
        <v>1.1751479426111948</v>
      </c>
      <c r="L21" s="7">
        <v>183620</v>
      </c>
      <c r="M21" s="7">
        <v>183620</v>
      </c>
    </row>
    <row r="22" spans="1:13" ht="15" customHeight="1" x14ac:dyDescent="0.2">
      <c r="A22" s="3" t="s">
        <v>43</v>
      </c>
      <c r="B22" s="2" t="s">
        <v>10</v>
      </c>
      <c r="C22" s="2" t="s">
        <v>24</v>
      </c>
      <c r="D22" s="7">
        <v>4664233.43</v>
      </c>
      <c r="E22" s="7">
        <v>2551280</v>
      </c>
      <c r="F22" s="7">
        <v>5537711.5300000003</v>
      </c>
      <c r="G22" s="7">
        <v>2982338</v>
      </c>
      <c r="H22" s="7">
        <f t="shared" si="5"/>
        <v>-1681895.4299999997</v>
      </c>
      <c r="I22" s="14">
        <f t="shared" si="7"/>
        <v>0.63940581978976985</v>
      </c>
      <c r="J22" s="15">
        <f t="shared" si="2"/>
        <v>-2555373.5300000003</v>
      </c>
      <c r="K22" s="14">
        <f t="shared" si="3"/>
        <v>0.53855062399756315</v>
      </c>
      <c r="L22" s="7">
        <v>5884676</v>
      </c>
      <c r="M22" s="7">
        <v>2982438</v>
      </c>
    </row>
    <row r="23" spans="1:13" ht="32.25" customHeight="1" x14ac:dyDescent="0.2">
      <c r="A23" s="3" t="s">
        <v>42</v>
      </c>
      <c r="B23" s="2" t="s">
        <v>10</v>
      </c>
      <c r="C23" s="2" t="s">
        <v>23</v>
      </c>
      <c r="D23" s="7">
        <v>30567948.359999999</v>
      </c>
      <c r="E23" s="7">
        <v>30507070</v>
      </c>
      <c r="F23" s="7">
        <v>37805399.509999998</v>
      </c>
      <c r="G23" s="7">
        <v>22183000</v>
      </c>
      <c r="H23" s="7">
        <f t="shared" si="5"/>
        <v>-8384948.3599999994</v>
      </c>
      <c r="I23" s="14">
        <f t="shared" si="7"/>
        <v>0.72569476167487224</v>
      </c>
      <c r="J23" s="15">
        <f t="shared" si="2"/>
        <v>-15622399.509999998</v>
      </c>
      <c r="K23" s="14">
        <f t="shared" si="3"/>
        <v>0.58676803545303946</v>
      </c>
      <c r="L23" s="7">
        <v>32163370</v>
      </c>
      <c r="M23" s="7">
        <v>32545570</v>
      </c>
    </row>
    <row r="24" spans="1:13" ht="32.25" customHeight="1" x14ac:dyDescent="0.2">
      <c r="A24" s="3" t="s">
        <v>41</v>
      </c>
      <c r="B24" s="2" t="s">
        <v>10</v>
      </c>
      <c r="C24" s="2" t="s">
        <v>11</v>
      </c>
      <c r="D24" s="7">
        <v>445656</v>
      </c>
      <c r="E24" s="7">
        <v>772712</v>
      </c>
      <c r="F24" s="7">
        <v>772711</v>
      </c>
      <c r="G24" s="7">
        <v>10000</v>
      </c>
      <c r="H24" s="7">
        <f t="shared" si="5"/>
        <v>-435656</v>
      </c>
      <c r="I24" s="14">
        <f t="shared" si="7"/>
        <v>2.2438831744664045E-2</v>
      </c>
      <c r="J24" s="15">
        <f t="shared" si="2"/>
        <v>-762711</v>
      </c>
      <c r="K24" s="14">
        <f t="shared" si="3"/>
        <v>1.2941449002278988E-2</v>
      </c>
      <c r="L24" s="7">
        <v>10000</v>
      </c>
      <c r="M24" s="7">
        <v>10000</v>
      </c>
    </row>
    <row r="25" spans="1:13" ht="15" customHeight="1" x14ac:dyDescent="0.2">
      <c r="A25" s="5" t="s">
        <v>40</v>
      </c>
      <c r="B25" s="4" t="s">
        <v>12</v>
      </c>
      <c r="C25" s="4" t="s">
        <v>7</v>
      </c>
      <c r="D25" s="6">
        <f>SUM(D26:D29)</f>
        <v>9056154.5399999991</v>
      </c>
      <c r="E25" s="6">
        <f>SUM(E26:E29)</f>
        <v>152200</v>
      </c>
      <c r="F25" s="6">
        <f>SUM(F26:F29)</f>
        <v>18200892.329999998</v>
      </c>
      <c r="G25" s="6">
        <f>SUM(G26:G29)</f>
        <v>509443.36</v>
      </c>
      <c r="H25" s="6">
        <f t="shared" ref="H25:H40" si="8">G25-D25</f>
        <v>-8546711.1799999997</v>
      </c>
      <c r="I25" s="12">
        <f t="shared" si="7"/>
        <v>5.625382801826613E-2</v>
      </c>
      <c r="J25" s="13">
        <f t="shared" si="2"/>
        <v>-17691448.969999999</v>
      </c>
      <c r="K25" s="12">
        <f t="shared" si="3"/>
        <v>2.7990021080466446E-2</v>
      </c>
      <c r="L25" s="6">
        <f>SUM(L26:L29)</f>
        <v>452114</v>
      </c>
      <c r="M25" s="6">
        <f>SUM(M26:M29)</f>
        <v>384864</v>
      </c>
    </row>
    <row r="26" spans="1:13" ht="15" customHeight="1" x14ac:dyDescent="0.2">
      <c r="A26" s="3" t="s">
        <v>39</v>
      </c>
      <c r="B26" s="2" t="s">
        <v>12</v>
      </c>
      <c r="C26" s="2" t="s">
        <v>5</v>
      </c>
      <c r="D26" s="7">
        <v>98865.15</v>
      </c>
      <c r="E26" s="7">
        <v>102200</v>
      </c>
      <c r="F26" s="7">
        <v>121771</v>
      </c>
      <c r="G26" s="7">
        <v>134864</v>
      </c>
      <c r="H26" s="7">
        <f t="shared" si="8"/>
        <v>35998.850000000006</v>
      </c>
      <c r="I26" s="14">
        <f t="shared" si="7"/>
        <v>1.364120724036731</v>
      </c>
      <c r="J26" s="15">
        <f t="shared" si="2"/>
        <v>13093</v>
      </c>
      <c r="K26" s="14">
        <f t="shared" si="3"/>
        <v>1.1075214952657038</v>
      </c>
      <c r="L26" s="7">
        <v>134864</v>
      </c>
      <c r="M26" s="7">
        <v>134864</v>
      </c>
    </row>
    <row r="27" spans="1:13" ht="15" customHeight="1" x14ac:dyDescent="0.2">
      <c r="A27" s="3" t="s">
        <v>38</v>
      </c>
      <c r="B27" s="2" t="s">
        <v>12</v>
      </c>
      <c r="C27" s="2" t="s">
        <v>3</v>
      </c>
      <c r="D27" s="7">
        <v>293200</v>
      </c>
      <c r="E27" s="7">
        <v>50000</v>
      </c>
      <c r="F27" s="7">
        <v>18079121.329999998</v>
      </c>
      <c r="G27" s="7">
        <v>374579.36</v>
      </c>
      <c r="H27" s="7">
        <f t="shared" si="8"/>
        <v>81379.359999999986</v>
      </c>
      <c r="I27" s="14">
        <f t="shared" si="7"/>
        <v>1.2775557980900409</v>
      </c>
      <c r="J27" s="15">
        <f t="shared" si="2"/>
        <v>-17704541.969999999</v>
      </c>
      <c r="K27" s="14">
        <f t="shared" si="3"/>
        <v>2.0718891873270039E-2</v>
      </c>
      <c r="L27" s="7">
        <v>317250</v>
      </c>
      <c r="M27" s="7">
        <v>250000</v>
      </c>
    </row>
    <row r="28" spans="1:13" ht="15" customHeight="1" x14ac:dyDescent="0.2">
      <c r="A28" s="3" t="s">
        <v>73</v>
      </c>
      <c r="B28" s="2" t="s">
        <v>12</v>
      </c>
      <c r="C28" s="2" t="s">
        <v>1</v>
      </c>
      <c r="D28" s="7">
        <v>310089.39</v>
      </c>
      <c r="E28" s="7">
        <v>0</v>
      </c>
      <c r="F28" s="7">
        <v>0</v>
      </c>
      <c r="G28" s="7">
        <v>0</v>
      </c>
      <c r="H28" s="7">
        <f t="shared" si="8"/>
        <v>-310089.39</v>
      </c>
      <c r="I28" s="14">
        <f t="shared" si="7"/>
        <v>0</v>
      </c>
      <c r="J28" s="15">
        <f t="shared" si="2"/>
        <v>0</v>
      </c>
      <c r="K28" s="14" t="str">
        <f t="shared" si="3"/>
        <v>-</v>
      </c>
      <c r="L28" s="7">
        <v>0</v>
      </c>
      <c r="M28" s="7">
        <v>0</v>
      </c>
    </row>
    <row r="29" spans="1:13" ht="32.25" customHeight="1" x14ac:dyDescent="0.2">
      <c r="A29" s="3" t="s">
        <v>37</v>
      </c>
      <c r="B29" s="2" t="s">
        <v>12</v>
      </c>
      <c r="C29" s="2" t="s">
        <v>12</v>
      </c>
      <c r="D29" s="7">
        <v>8354000</v>
      </c>
      <c r="E29" s="7">
        <v>0</v>
      </c>
      <c r="F29" s="7">
        <v>0</v>
      </c>
      <c r="G29" s="7">
        <v>0</v>
      </c>
      <c r="H29" s="7">
        <f t="shared" si="8"/>
        <v>-8354000</v>
      </c>
      <c r="I29" s="14">
        <f t="shared" si="7"/>
        <v>0</v>
      </c>
      <c r="J29" s="15">
        <f t="shared" ref="J29:J46" si="9">G29-F29</f>
        <v>0</v>
      </c>
      <c r="K29" s="14" t="str">
        <f t="shared" si="3"/>
        <v>-</v>
      </c>
      <c r="L29" s="7">
        <v>0</v>
      </c>
      <c r="M29" s="7">
        <v>0</v>
      </c>
    </row>
    <row r="30" spans="1:13" ht="15" customHeight="1" x14ac:dyDescent="0.2">
      <c r="A30" s="5" t="s">
        <v>36</v>
      </c>
      <c r="B30" s="4" t="s">
        <v>17</v>
      </c>
      <c r="C30" s="4" t="s">
        <v>7</v>
      </c>
      <c r="D30" s="6">
        <f>SUM(D31:D31)</f>
        <v>583222.67000000004</v>
      </c>
      <c r="E30" s="6">
        <f>SUM(E31:E31)</f>
        <v>534000</v>
      </c>
      <c r="F30" s="6">
        <f>SUM(F31:F31)</f>
        <v>2872758.26</v>
      </c>
      <c r="G30" s="6">
        <f>SUM(G31:G31)</f>
        <v>1197000</v>
      </c>
      <c r="H30" s="6">
        <f t="shared" si="8"/>
        <v>613777.32999999996</v>
      </c>
      <c r="I30" s="12">
        <f t="shared" si="7"/>
        <v>2.0523893558527138</v>
      </c>
      <c r="J30" s="13">
        <f t="shared" si="9"/>
        <v>-1675758.2599999998</v>
      </c>
      <c r="K30" s="12">
        <f t="shared" si="3"/>
        <v>0.41667272066254546</v>
      </c>
      <c r="L30" s="6">
        <f>SUM(L31:L31)</f>
        <v>1253000</v>
      </c>
      <c r="M30" s="6">
        <f>SUM(M31:M31)</f>
        <v>1303000</v>
      </c>
    </row>
    <row r="31" spans="1:13" ht="32.25" customHeight="1" x14ac:dyDescent="0.2">
      <c r="A31" s="3" t="s">
        <v>35</v>
      </c>
      <c r="B31" s="2" t="s">
        <v>17</v>
      </c>
      <c r="C31" s="2" t="s">
        <v>12</v>
      </c>
      <c r="D31" s="7">
        <v>583222.67000000004</v>
      </c>
      <c r="E31" s="7">
        <v>534000</v>
      </c>
      <c r="F31" s="7">
        <v>2872758.26</v>
      </c>
      <c r="G31" s="7">
        <v>1197000</v>
      </c>
      <c r="H31" s="7">
        <f>G31-D31</f>
        <v>613777.32999999996</v>
      </c>
      <c r="I31" s="14">
        <f t="shared" si="7"/>
        <v>2.0523893558527138</v>
      </c>
      <c r="J31" s="15">
        <f t="shared" si="9"/>
        <v>-1675758.2599999998</v>
      </c>
      <c r="K31" s="14">
        <f t="shared" si="3"/>
        <v>0.41667272066254546</v>
      </c>
      <c r="L31" s="7">
        <v>1253000</v>
      </c>
      <c r="M31" s="7">
        <v>1303000</v>
      </c>
    </row>
    <row r="32" spans="1:13" ht="15" customHeight="1" x14ac:dyDescent="0.2">
      <c r="A32" s="5" t="s">
        <v>34</v>
      </c>
      <c r="B32" s="4" t="s">
        <v>28</v>
      </c>
      <c r="C32" s="4" t="s">
        <v>7</v>
      </c>
      <c r="D32" s="6">
        <f>SUM(D33:D37)</f>
        <v>348182242.66000003</v>
      </c>
      <c r="E32" s="6">
        <f>SUM(E33:E37)</f>
        <v>273936608</v>
      </c>
      <c r="F32" s="6">
        <f>SUM(F33:F37)</f>
        <v>321418644.74999994</v>
      </c>
      <c r="G32" s="6">
        <f>SUM(G33:G37)</f>
        <v>297542483</v>
      </c>
      <c r="H32" s="6">
        <f t="shared" si="8"/>
        <v>-50639759.660000026</v>
      </c>
      <c r="I32" s="12">
        <f t="shared" si="7"/>
        <v>0.85455961431827021</v>
      </c>
      <c r="J32" s="13">
        <f t="shared" si="9"/>
        <v>-23876161.74999994</v>
      </c>
      <c r="K32" s="12">
        <f t="shared" si="3"/>
        <v>0.92571631378580765</v>
      </c>
      <c r="L32" s="6">
        <f>SUM(L33:L37)</f>
        <v>274154033.17000002</v>
      </c>
      <c r="M32" s="6">
        <f>SUM(M33:M37)</f>
        <v>270312722.56999999</v>
      </c>
    </row>
    <row r="33" spans="1:13" ht="15" customHeight="1" x14ac:dyDescent="0.2">
      <c r="A33" s="3" t="s">
        <v>33</v>
      </c>
      <c r="B33" s="2" t="s">
        <v>28</v>
      </c>
      <c r="C33" s="2" t="s">
        <v>5</v>
      </c>
      <c r="D33" s="7">
        <v>37993981.780000001</v>
      </c>
      <c r="E33" s="7">
        <v>35572416</v>
      </c>
      <c r="F33" s="7">
        <v>41972416</v>
      </c>
      <c r="G33" s="7">
        <v>44866158</v>
      </c>
      <c r="H33" s="7">
        <f t="shared" si="8"/>
        <v>6872176.2199999988</v>
      </c>
      <c r="I33" s="14">
        <f t="shared" si="7"/>
        <v>1.1808753886284566</v>
      </c>
      <c r="J33" s="15">
        <f t="shared" si="9"/>
        <v>2893742</v>
      </c>
      <c r="K33" s="14">
        <f t="shared" si="3"/>
        <v>1.0689438987738995</v>
      </c>
      <c r="L33" s="7">
        <v>43843345</v>
      </c>
      <c r="M33" s="7">
        <v>43843345</v>
      </c>
    </row>
    <row r="34" spans="1:13" ht="15" customHeight="1" x14ac:dyDescent="0.2">
      <c r="A34" s="3" t="s">
        <v>32</v>
      </c>
      <c r="B34" s="2" t="s">
        <v>28</v>
      </c>
      <c r="C34" s="2" t="s">
        <v>3</v>
      </c>
      <c r="D34" s="7">
        <v>260564644.65000001</v>
      </c>
      <c r="E34" s="7">
        <v>187278238.59999999</v>
      </c>
      <c r="F34" s="7">
        <v>223213411.78999999</v>
      </c>
      <c r="G34" s="7">
        <v>197808437.56999999</v>
      </c>
      <c r="H34" s="7">
        <f t="shared" si="8"/>
        <v>-62756207.080000013</v>
      </c>
      <c r="I34" s="14">
        <f t="shared" si="7"/>
        <v>0.75915302260482631</v>
      </c>
      <c r="J34" s="15">
        <f t="shared" si="9"/>
        <v>-25404974.219999999</v>
      </c>
      <c r="K34" s="14">
        <f t="shared" si="3"/>
        <v>0.88618526988915391</v>
      </c>
      <c r="L34" s="7">
        <v>191816848.74000001</v>
      </c>
      <c r="M34" s="7">
        <v>187975538.13999999</v>
      </c>
    </row>
    <row r="35" spans="1:13" ht="15" customHeight="1" x14ac:dyDescent="0.2">
      <c r="A35" s="3" t="s">
        <v>31</v>
      </c>
      <c r="B35" s="2" t="s">
        <v>28</v>
      </c>
      <c r="C35" s="2" t="s">
        <v>1</v>
      </c>
      <c r="D35" s="7">
        <v>10072228.550000001</v>
      </c>
      <c r="E35" s="7">
        <v>11012443</v>
      </c>
      <c r="F35" s="7">
        <v>12109289.5</v>
      </c>
      <c r="G35" s="7">
        <v>12729253</v>
      </c>
      <c r="H35" s="7">
        <f t="shared" si="8"/>
        <v>2657024.4499999993</v>
      </c>
      <c r="I35" s="14">
        <f t="shared" si="7"/>
        <v>1.2637970769636675</v>
      </c>
      <c r="J35" s="15">
        <f t="shared" si="9"/>
        <v>619963.5</v>
      </c>
      <c r="K35" s="14">
        <f t="shared" si="3"/>
        <v>1.051197347292754</v>
      </c>
      <c r="L35" s="7">
        <v>9768454</v>
      </c>
      <c r="M35" s="7">
        <v>9768454</v>
      </c>
    </row>
    <row r="36" spans="1:13" ht="15" customHeight="1" x14ac:dyDescent="0.2">
      <c r="A36" s="3" t="s">
        <v>30</v>
      </c>
      <c r="B36" s="2" t="s">
        <v>28</v>
      </c>
      <c r="C36" s="2" t="s">
        <v>28</v>
      </c>
      <c r="D36" s="7">
        <v>37728.199999999997</v>
      </c>
      <c r="E36" s="7">
        <v>93500</v>
      </c>
      <c r="F36" s="7">
        <v>93500</v>
      </c>
      <c r="G36" s="7">
        <v>81500</v>
      </c>
      <c r="H36" s="7">
        <f t="shared" si="8"/>
        <v>43771.8</v>
      </c>
      <c r="I36" s="14">
        <f t="shared" si="7"/>
        <v>2.1601878700812658</v>
      </c>
      <c r="J36" s="15">
        <f t="shared" si="9"/>
        <v>-12000</v>
      </c>
      <c r="K36" s="14">
        <f t="shared" si="3"/>
        <v>0.87165775401069523</v>
      </c>
      <c r="L36" s="7">
        <v>81500</v>
      </c>
      <c r="M36" s="7">
        <v>81500</v>
      </c>
    </row>
    <row r="37" spans="1:13" ht="32.25" customHeight="1" x14ac:dyDescent="0.2">
      <c r="A37" s="3" t="s">
        <v>29</v>
      </c>
      <c r="B37" s="2" t="s">
        <v>28</v>
      </c>
      <c r="C37" s="2" t="s">
        <v>23</v>
      </c>
      <c r="D37" s="7">
        <v>39513659.479999997</v>
      </c>
      <c r="E37" s="7">
        <v>39980010.399999999</v>
      </c>
      <c r="F37" s="7">
        <v>44030027.460000001</v>
      </c>
      <c r="G37" s="7">
        <v>42057134.43</v>
      </c>
      <c r="H37" s="7">
        <f t="shared" si="8"/>
        <v>2543474.950000003</v>
      </c>
      <c r="I37" s="14">
        <f t="shared" si="7"/>
        <v>1.064369511289821</v>
      </c>
      <c r="J37" s="15">
        <f t="shared" si="9"/>
        <v>-1972893.0300000012</v>
      </c>
      <c r="K37" s="14">
        <f t="shared" si="3"/>
        <v>0.95519210084998663</v>
      </c>
      <c r="L37" s="7">
        <v>28643885.43</v>
      </c>
      <c r="M37" s="7">
        <v>28643885.43</v>
      </c>
    </row>
    <row r="38" spans="1:13" ht="15" customHeight="1" x14ac:dyDescent="0.2">
      <c r="A38" s="5" t="s">
        <v>27</v>
      </c>
      <c r="B38" s="4" t="s">
        <v>24</v>
      </c>
      <c r="C38" s="4" t="s">
        <v>7</v>
      </c>
      <c r="D38" s="6">
        <f>SUM(D39:D40)</f>
        <v>54434712.550000004</v>
      </c>
      <c r="E38" s="6">
        <f>SUM(E39:E40)</f>
        <v>50880976</v>
      </c>
      <c r="F38" s="6">
        <f>SUM(F39:F40)</f>
        <v>51243025.960000001</v>
      </c>
      <c r="G38" s="6">
        <f>SUM(G39:G40)</f>
        <v>50740278.659999996</v>
      </c>
      <c r="H38" s="6">
        <f t="shared" si="8"/>
        <v>-3694433.890000008</v>
      </c>
      <c r="I38" s="12">
        <f t="shared" si="7"/>
        <v>0.93213091946418281</v>
      </c>
      <c r="J38" s="13">
        <f t="shared" si="9"/>
        <v>-502747.30000000447</v>
      </c>
      <c r="K38" s="12">
        <f t="shared" si="3"/>
        <v>0.99018896151073421</v>
      </c>
      <c r="L38" s="6">
        <f>SUM(L39:L40)</f>
        <v>46570787.289999999</v>
      </c>
      <c r="M38" s="6">
        <f>SUM(M39:M40)</f>
        <v>46572640.829999998</v>
      </c>
    </row>
    <row r="39" spans="1:13" ht="15" customHeight="1" x14ac:dyDescent="0.2">
      <c r="A39" s="3" t="s">
        <v>26</v>
      </c>
      <c r="B39" s="2" t="s">
        <v>24</v>
      </c>
      <c r="C39" s="2" t="s">
        <v>5</v>
      </c>
      <c r="D39" s="7">
        <v>45743408.170000002</v>
      </c>
      <c r="E39" s="7">
        <v>41355510</v>
      </c>
      <c r="F39" s="7">
        <v>41660307.280000001</v>
      </c>
      <c r="G39" s="7">
        <v>40409428.659999996</v>
      </c>
      <c r="H39" s="7">
        <f t="shared" si="8"/>
        <v>-5333979.5100000054</v>
      </c>
      <c r="I39" s="14">
        <f t="shared" si="7"/>
        <v>0.88339348283414088</v>
      </c>
      <c r="J39" s="15">
        <f t="shared" si="9"/>
        <v>-1250878.6200000048</v>
      </c>
      <c r="K39" s="14">
        <f t="shared" si="3"/>
        <v>0.96997433044377668</v>
      </c>
      <c r="L39" s="7">
        <v>40711492.289999999</v>
      </c>
      <c r="M39" s="7">
        <v>40713345.829999998</v>
      </c>
    </row>
    <row r="40" spans="1:13" ht="32.25" customHeight="1" x14ac:dyDescent="0.2">
      <c r="A40" s="3" t="s">
        <v>25</v>
      </c>
      <c r="B40" s="2" t="s">
        <v>24</v>
      </c>
      <c r="C40" s="2" t="s">
        <v>10</v>
      </c>
      <c r="D40" s="7">
        <v>8691304.3800000008</v>
      </c>
      <c r="E40" s="7">
        <v>9525466</v>
      </c>
      <c r="F40" s="7">
        <v>9582718.6799999997</v>
      </c>
      <c r="G40" s="7">
        <v>10330850</v>
      </c>
      <c r="H40" s="7">
        <f t="shared" si="8"/>
        <v>1639545.6199999992</v>
      </c>
      <c r="I40" s="14">
        <f t="shared" si="7"/>
        <v>1.1886420666353419</v>
      </c>
      <c r="J40" s="15">
        <f t="shared" si="9"/>
        <v>748131.3200000003</v>
      </c>
      <c r="K40" s="14">
        <f t="shared" si="3"/>
        <v>1.0780708841595672</v>
      </c>
      <c r="L40" s="7">
        <v>5859295</v>
      </c>
      <c r="M40" s="7">
        <v>5859295</v>
      </c>
    </row>
    <row r="41" spans="1:13" ht="15" customHeight="1" x14ac:dyDescent="0.2">
      <c r="A41" s="5" t="s">
        <v>22</v>
      </c>
      <c r="B41" s="4" t="s">
        <v>18</v>
      </c>
      <c r="C41" s="4" t="s">
        <v>7</v>
      </c>
      <c r="D41" s="6">
        <f>SUM(D42:D44)</f>
        <v>28796197.579999998</v>
      </c>
      <c r="E41" s="6">
        <f>SUM(E42:E44)</f>
        <v>40758380.579999998</v>
      </c>
      <c r="F41" s="6">
        <f>SUM(F42:F44)</f>
        <v>42959914.689999998</v>
      </c>
      <c r="G41" s="6">
        <f>SUM(G42:G44)</f>
        <v>42348390.359999999</v>
      </c>
      <c r="H41" s="6">
        <f t="shared" ref="H41:H49" si="10">G41-D41</f>
        <v>13552192.780000001</v>
      </c>
      <c r="I41" s="12">
        <f t="shared" ref="I41:I52" si="11">IFERROR(G41/D41,"-")</f>
        <v>1.4706243851241141</v>
      </c>
      <c r="J41" s="13">
        <f t="shared" si="9"/>
        <v>-611524.32999999821</v>
      </c>
      <c r="K41" s="12">
        <f t="shared" si="3"/>
        <v>0.985765234069649</v>
      </c>
      <c r="L41" s="6">
        <f>SUM(L42:L44)</f>
        <v>48842008.920000002</v>
      </c>
      <c r="M41" s="6">
        <f>SUM(M42:M44)</f>
        <v>52088818.200000003</v>
      </c>
    </row>
    <row r="42" spans="1:13" ht="15" customHeight="1" x14ac:dyDescent="0.2">
      <c r="A42" s="3" t="s">
        <v>21</v>
      </c>
      <c r="B42" s="2" t="s">
        <v>18</v>
      </c>
      <c r="C42" s="2" t="s">
        <v>5</v>
      </c>
      <c r="D42" s="7">
        <v>3758301.08</v>
      </c>
      <c r="E42" s="7">
        <v>3950586</v>
      </c>
      <c r="F42" s="7">
        <v>3950586</v>
      </c>
      <c r="G42" s="7">
        <v>3673406</v>
      </c>
      <c r="H42" s="7">
        <f t="shared" si="10"/>
        <v>-84895.080000000075</v>
      </c>
      <c r="I42" s="14">
        <f t="shared" si="11"/>
        <v>0.97741131479546073</v>
      </c>
      <c r="J42" s="15">
        <f t="shared" si="9"/>
        <v>-277180</v>
      </c>
      <c r="K42" s="14">
        <f t="shared" si="3"/>
        <v>0.92983825690669686</v>
      </c>
      <c r="L42" s="7">
        <v>3673406</v>
      </c>
      <c r="M42" s="7">
        <v>3673406</v>
      </c>
    </row>
    <row r="43" spans="1:13" ht="15" customHeight="1" x14ac:dyDescent="0.2">
      <c r="A43" s="3" t="s">
        <v>20</v>
      </c>
      <c r="B43" s="2" t="s">
        <v>18</v>
      </c>
      <c r="C43" s="2" t="s">
        <v>10</v>
      </c>
      <c r="D43" s="7">
        <v>23823192.920000002</v>
      </c>
      <c r="E43" s="7">
        <v>36736794.579999998</v>
      </c>
      <c r="F43" s="7">
        <v>38912503.579999998</v>
      </c>
      <c r="G43" s="7">
        <v>38624984.359999999</v>
      </c>
      <c r="H43" s="7">
        <f t="shared" si="10"/>
        <v>14801791.439999998</v>
      </c>
      <c r="I43" s="14">
        <f t="shared" si="11"/>
        <v>1.621318539865982</v>
      </c>
      <c r="J43" s="15">
        <f t="shared" si="9"/>
        <v>-287519.21999999881</v>
      </c>
      <c r="K43" s="14">
        <f t="shared" si="3"/>
        <v>0.99261113540513035</v>
      </c>
      <c r="L43" s="7">
        <v>45118602.920000002</v>
      </c>
      <c r="M43" s="7">
        <v>48365412.200000003</v>
      </c>
    </row>
    <row r="44" spans="1:13" ht="32.25" customHeight="1" x14ac:dyDescent="0.2">
      <c r="A44" s="3" t="s">
        <v>19</v>
      </c>
      <c r="B44" s="2" t="s">
        <v>18</v>
      </c>
      <c r="C44" s="2" t="s">
        <v>17</v>
      </c>
      <c r="D44" s="7">
        <v>1214703.58</v>
      </c>
      <c r="E44" s="7">
        <v>71000</v>
      </c>
      <c r="F44" s="7">
        <v>96825.11</v>
      </c>
      <c r="G44" s="7">
        <v>50000</v>
      </c>
      <c r="H44" s="7">
        <f t="shared" si="10"/>
        <v>-1164703.58</v>
      </c>
      <c r="I44" s="14">
        <f t="shared" si="11"/>
        <v>4.1162305621919706E-2</v>
      </c>
      <c r="J44" s="15">
        <f t="shared" si="9"/>
        <v>-46825.11</v>
      </c>
      <c r="K44" s="14">
        <f t="shared" si="3"/>
        <v>0.51639497233723775</v>
      </c>
      <c r="L44" s="7">
        <v>50000</v>
      </c>
      <c r="M44" s="7">
        <v>50000</v>
      </c>
    </row>
    <row r="45" spans="1:13" ht="15" customHeight="1" x14ac:dyDescent="0.2">
      <c r="A45" s="5" t="s">
        <v>16</v>
      </c>
      <c r="B45" s="4" t="s">
        <v>13</v>
      </c>
      <c r="C45" s="4" t="s">
        <v>7</v>
      </c>
      <c r="D45" s="6">
        <f>SUM(D46:D48)</f>
        <v>10898405.32</v>
      </c>
      <c r="E45" s="6">
        <f>SUM(E46:E48)</f>
        <v>12454565.949999999</v>
      </c>
      <c r="F45" s="6">
        <f>SUM(F46:F48)</f>
        <v>13236521.85</v>
      </c>
      <c r="G45" s="6">
        <f>SUM(G46:G48)</f>
        <v>13934529</v>
      </c>
      <c r="H45" s="6">
        <f t="shared" si="10"/>
        <v>3036123.6799999997</v>
      </c>
      <c r="I45" s="12">
        <f t="shared" si="11"/>
        <v>1.2785842140068249</v>
      </c>
      <c r="J45" s="13">
        <f t="shared" si="9"/>
        <v>698007.15000000037</v>
      </c>
      <c r="K45" s="12">
        <f t="shared" si="3"/>
        <v>1.0527334263419057</v>
      </c>
      <c r="L45" s="6">
        <f>SUM(L46:L48)</f>
        <v>14099400</v>
      </c>
      <c r="M45" s="6">
        <f>SUM(M46:M48)</f>
        <v>14099400</v>
      </c>
    </row>
    <row r="46" spans="1:13" ht="15" customHeight="1" x14ac:dyDescent="0.2">
      <c r="A46" s="3" t="s">
        <v>15</v>
      </c>
      <c r="B46" s="2" t="s">
        <v>13</v>
      </c>
      <c r="C46" s="2" t="s">
        <v>5</v>
      </c>
      <c r="D46" s="7">
        <v>8897986.0099999998</v>
      </c>
      <c r="E46" s="7">
        <v>9760550</v>
      </c>
      <c r="F46" s="7">
        <v>10484302</v>
      </c>
      <c r="G46" s="7">
        <v>10794858</v>
      </c>
      <c r="H46" s="7">
        <f t="shared" si="10"/>
        <v>1896871.9900000002</v>
      </c>
      <c r="I46" s="14">
        <f t="shared" si="11"/>
        <v>1.2131799249704598</v>
      </c>
      <c r="J46" s="15">
        <f t="shared" si="9"/>
        <v>310556</v>
      </c>
      <c r="K46" s="14">
        <f t="shared" si="3"/>
        <v>1.0296210467802245</v>
      </c>
      <c r="L46" s="7">
        <v>11376358</v>
      </c>
      <c r="M46" s="7">
        <v>11376358</v>
      </c>
    </row>
    <row r="47" spans="1:13" ht="15" customHeight="1" x14ac:dyDescent="0.2">
      <c r="A47" s="3" t="s">
        <v>14</v>
      </c>
      <c r="B47" s="2" t="s">
        <v>13</v>
      </c>
      <c r="C47" s="2" t="s">
        <v>3</v>
      </c>
      <c r="D47" s="7">
        <v>110642.64</v>
      </c>
      <c r="E47" s="7">
        <v>209494.95</v>
      </c>
      <c r="F47" s="7">
        <v>209494.95</v>
      </c>
      <c r="G47" s="7">
        <v>120000</v>
      </c>
      <c r="H47" s="7">
        <f t="shared" si="10"/>
        <v>9357.36</v>
      </c>
      <c r="I47" s="14">
        <f t="shared" si="11"/>
        <v>1.0845728193036608</v>
      </c>
      <c r="J47" s="15">
        <f t="shared" ref="J47:J52" si="12">G47-F47</f>
        <v>-89494.950000000012</v>
      </c>
      <c r="K47" s="14">
        <f t="shared" si="3"/>
        <v>0.57280617026806613</v>
      </c>
      <c r="L47" s="7">
        <v>120000</v>
      </c>
      <c r="M47" s="7">
        <v>120000</v>
      </c>
    </row>
    <row r="48" spans="1:13" ht="15" customHeight="1" x14ac:dyDescent="0.2">
      <c r="A48" s="3" t="s">
        <v>75</v>
      </c>
      <c r="B48" s="2">
        <v>11</v>
      </c>
      <c r="C48" s="9" t="s">
        <v>1</v>
      </c>
      <c r="D48" s="7">
        <v>1889776.67</v>
      </c>
      <c r="E48" s="7">
        <v>2484521</v>
      </c>
      <c r="F48" s="7">
        <v>2542724.9</v>
      </c>
      <c r="G48" s="7">
        <v>3019671</v>
      </c>
      <c r="H48" s="7">
        <f t="shared" si="10"/>
        <v>1129894.33</v>
      </c>
      <c r="I48" s="14">
        <f t="shared" si="11"/>
        <v>1.5978983379025418</v>
      </c>
      <c r="J48" s="15">
        <f t="shared" si="12"/>
        <v>476946.10000000009</v>
      </c>
      <c r="K48" s="14">
        <f t="shared" si="3"/>
        <v>1.1875728278745372</v>
      </c>
      <c r="L48" s="7">
        <v>2603042</v>
      </c>
      <c r="M48" s="7">
        <v>2603042</v>
      </c>
    </row>
    <row r="49" spans="1:13" ht="48.95" customHeight="1" x14ac:dyDescent="0.2">
      <c r="A49" s="5" t="s">
        <v>8</v>
      </c>
      <c r="B49" s="4" t="s">
        <v>2</v>
      </c>
      <c r="C49" s="4" t="s">
        <v>7</v>
      </c>
      <c r="D49" s="6">
        <f>SUM(D50:D51)</f>
        <v>2627100</v>
      </c>
      <c r="E49" s="6">
        <f>SUM(E50:E51)</f>
        <v>901400</v>
      </c>
      <c r="F49" s="6">
        <f>SUM(F50:F51)</f>
        <v>901000</v>
      </c>
      <c r="G49" s="6">
        <f>SUM(G50:G51)</f>
        <v>935700</v>
      </c>
      <c r="H49" s="6">
        <f t="shared" si="10"/>
        <v>-1691400</v>
      </c>
      <c r="I49" s="12">
        <f t="shared" si="11"/>
        <v>0.35617220509306841</v>
      </c>
      <c r="J49" s="13">
        <f t="shared" si="12"/>
        <v>34700</v>
      </c>
      <c r="K49" s="12">
        <f t="shared" ref="K49:K52" si="13">IFERROR(G49/F49,"-")</f>
        <v>1.0385127635960045</v>
      </c>
      <c r="L49" s="6">
        <f>SUM(L50:L51)</f>
        <v>935700</v>
      </c>
      <c r="M49" s="6">
        <f>SUM(M50:M51)</f>
        <v>935700</v>
      </c>
    </row>
    <row r="50" spans="1:13" ht="64.5" customHeight="1" x14ac:dyDescent="0.2">
      <c r="A50" s="3" t="s">
        <v>6</v>
      </c>
      <c r="B50" s="2" t="s">
        <v>2</v>
      </c>
      <c r="C50" s="2" t="s">
        <v>5</v>
      </c>
      <c r="D50" s="7">
        <v>864000</v>
      </c>
      <c r="E50" s="7">
        <v>901400</v>
      </c>
      <c r="F50" s="7">
        <v>901000</v>
      </c>
      <c r="G50" s="7">
        <v>935700</v>
      </c>
      <c r="H50" s="7">
        <f>G50-D50</f>
        <v>71700</v>
      </c>
      <c r="I50" s="14">
        <f t="shared" si="11"/>
        <v>1.0829861111111112</v>
      </c>
      <c r="J50" s="15">
        <f t="shared" si="12"/>
        <v>34700</v>
      </c>
      <c r="K50" s="14">
        <f t="shared" si="13"/>
        <v>1.0385127635960045</v>
      </c>
      <c r="L50" s="7">
        <v>935700</v>
      </c>
      <c r="M50" s="7">
        <v>935700</v>
      </c>
    </row>
    <row r="51" spans="1:13" ht="15" customHeight="1" x14ac:dyDescent="0.2">
      <c r="A51" s="3" t="s">
        <v>4</v>
      </c>
      <c r="B51" s="2" t="s">
        <v>2</v>
      </c>
      <c r="C51" s="9" t="s">
        <v>1</v>
      </c>
      <c r="D51" s="7">
        <v>1763100</v>
      </c>
      <c r="E51" s="7">
        <v>0</v>
      </c>
      <c r="F51" s="7">
        <v>0</v>
      </c>
      <c r="G51" s="7">
        <v>0</v>
      </c>
      <c r="H51" s="7">
        <f>G51-D51</f>
        <v>-1763100</v>
      </c>
      <c r="I51" s="14">
        <f t="shared" si="11"/>
        <v>0</v>
      </c>
      <c r="J51" s="15">
        <f t="shared" si="12"/>
        <v>0</v>
      </c>
      <c r="K51" s="14" t="str">
        <f t="shared" si="13"/>
        <v>-</v>
      </c>
      <c r="L51" s="7">
        <v>0</v>
      </c>
      <c r="M51" s="7">
        <v>0</v>
      </c>
    </row>
    <row r="52" spans="1:13" ht="28.5" customHeight="1" x14ac:dyDescent="0.2">
      <c r="A52" s="26" t="s">
        <v>0</v>
      </c>
      <c r="B52" s="26"/>
      <c r="C52" s="26"/>
      <c r="D52" s="8">
        <f>D5+D14+D16+D20+D25+D30+D32+D38+D41+D45+D49</f>
        <v>554049420.97000015</v>
      </c>
      <c r="E52" s="8">
        <f>E5+E14+E16+E20+E25+E30+E32+E38+E41+E45+E49</f>
        <v>474905654.17999995</v>
      </c>
      <c r="F52" s="8">
        <f>F5+F14+F16+F20+F25+F30+F32+F38+F41+F45+F49</f>
        <v>563770332.82999992</v>
      </c>
      <c r="G52" s="8">
        <f>G5+G14+G16+G20+G25+G30+G32+G38+G41+G45+G49</f>
        <v>505631465.38</v>
      </c>
      <c r="H52" s="8">
        <f>H5+H14+H16+H20+H25+H30+H32+H38+H41+H45+H49</f>
        <v>-48417955.590000026</v>
      </c>
      <c r="I52" s="16">
        <f t="shared" si="11"/>
        <v>0.91261076402673147</v>
      </c>
      <c r="J52" s="17">
        <f t="shared" si="12"/>
        <v>-58138867.449999928</v>
      </c>
      <c r="K52" s="16">
        <f t="shared" si="13"/>
        <v>0.89687490798219915</v>
      </c>
      <c r="L52" s="8">
        <f>L5+L14+L16+L20+L25+L30+L32+L38+L41+L45+L49</f>
        <v>503328579.38000005</v>
      </c>
      <c r="M52" s="8">
        <f>M5+M14+M16+M20+M25+M30+M32+M38+M41+M45+M49</f>
        <v>506239122.59999996</v>
      </c>
    </row>
  </sheetData>
  <autoFilter ref="A4:M52"/>
  <mergeCells count="3">
    <mergeCell ref="A1:M1"/>
    <mergeCell ref="A2:M2"/>
    <mergeCell ref="A52:C52"/>
  </mergeCells>
  <conditionalFormatting sqref="I50:I51 I42:I44 I39:I40 I33:I37 I31 I26:I29 I21:I24 I18:I19 I15 I6:I13 I46:I48">
    <cfRule type="colorScale" priority="4">
      <colorScale>
        <cfvo type="min"/>
        <cfvo type="percentile" val="50"/>
        <cfvo type="max"/>
        <color rgb="FFF8696B"/>
        <color rgb="FFFCFCFF"/>
        <color theme="6"/>
      </colorScale>
    </cfRule>
  </conditionalFormatting>
  <conditionalFormatting sqref="K50:K51 K46:K48 K42:K44 K39:K40 K33:K37 K31 K21:K24 K18:K19 K15 K6:K13 K26:K29">
    <cfRule type="colorScale" priority="15">
      <colorScale>
        <cfvo type="min"/>
        <cfvo type="percentile" val="50"/>
        <cfvo type="max"/>
        <color rgb="FFF8696B"/>
        <color rgb="FFFCFCFF"/>
        <color theme="6"/>
      </colorScale>
    </cfRule>
  </conditionalFormatting>
  <pageMargins left="0.39370078740157483" right="0.39370078740157483" top="0.59055118110236227" bottom="0.26" header="0.31496062992125984" footer="0.17"/>
  <pageSetup paperSize="9" scale="52" fitToHeight="0" orientation="landscape" r:id="rId1"/>
  <headerFooter>
    <oddHeader>&amp;C&amp;"Segoe UI,Обычный"&amp;P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ФСР</vt:lpstr>
      <vt:lpstr>ФСР!Заголовки_для_печати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Admin</cp:lastModifiedBy>
  <cp:lastPrinted>2024-11-13T12:37:37Z</cp:lastPrinted>
  <dcterms:created xsi:type="dcterms:W3CDTF">2021-10-28T08:24:53Z</dcterms:created>
  <dcterms:modified xsi:type="dcterms:W3CDTF">2025-11-14T11:25:04Z</dcterms:modified>
</cp:coreProperties>
</file>